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Татьяна\Desktop\Мирош\КП\Договори\Реестр_договорів\Zvit_Fin\2021\"/>
    </mc:Choice>
  </mc:AlternateContent>
  <bookViews>
    <workbookView xWindow="0" yWindow="0" windowWidth="28800" windowHeight="12300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1" l="1"/>
  <c r="E63" i="1"/>
  <c r="D63" i="1"/>
  <c r="C63" i="1"/>
  <c r="A61" i="1"/>
  <c r="E60" i="1"/>
  <c r="E57" i="1"/>
  <c r="E74" i="1" s="1"/>
  <c r="D57" i="1"/>
  <c r="D74" i="1" s="1"/>
  <c r="E45" i="1"/>
  <c r="C45" i="1"/>
  <c r="D39" i="1"/>
  <c r="D45" i="1" s="1"/>
  <c r="C27" i="1"/>
  <c r="C78" i="1" s="1"/>
  <c r="C79" i="1" s="1"/>
  <c r="E26" i="1"/>
  <c r="D26" i="1"/>
  <c r="C26" i="1"/>
  <c r="E23" i="1"/>
  <c r="E21" i="1"/>
  <c r="E17" i="1"/>
  <c r="E14" i="1" s="1"/>
  <c r="E20" i="1" s="1"/>
  <c r="E25" i="1" s="1"/>
  <c r="E27" i="1" s="1"/>
  <c r="E78" i="1" s="1"/>
  <c r="E79" i="1" s="1"/>
  <c r="C16" i="1"/>
  <c r="C14" i="1" s="1"/>
  <c r="D14" i="1"/>
  <c r="E11" i="1"/>
  <c r="D11" i="1"/>
  <c r="C11" i="1"/>
  <c r="F9" i="1"/>
  <c r="E9" i="1"/>
  <c r="D9" i="1"/>
  <c r="D20" i="1" s="1"/>
  <c r="D25" i="1" s="1"/>
  <c r="D27" i="1" s="1"/>
  <c r="D78" i="1" s="1"/>
  <c r="D79" i="1" s="1"/>
  <c r="C9" i="1"/>
  <c r="C20" i="1" s="1"/>
</calcChain>
</file>

<file path=xl/sharedStrings.xml><?xml version="1.0" encoding="utf-8"?>
<sst xmlns="http://schemas.openxmlformats.org/spreadsheetml/2006/main" count="98" uniqueCount="86">
  <si>
    <t>Продовження додатка 3</t>
  </si>
  <si>
    <t>Таблиця 3</t>
  </si>
  <si>
    <t>Таблиця ІІІ. Рух грошових коштів</t>
  </si>
  <si>
    <t>Найменування показника</t>
  </si>
  <si>
    <t>Код рядка</t>
  </si>
  <si>
    <t>Минулий рік (аналогічний період)</t>
  </si>
  <si>
    <t>Звітний період</t>
  </si>
  <si>
    <t xml:space="preserve">план </t>
  </si>
  <si>
    <t>факт</t>
  </si>
  <si>
    <t>відхилення,  +/–</t>
  </si>
  <si>
    <t>виконання, %</t>
  </si>
  <si>
    <t>І. Рух коштів у результаті операційної діяльності</t>
  </si>
  <si>
    <t xml:space="preserve">Прибуток (збиток) від звичайної діяльності до оподаткування </t>
  </si>
  <si>
    <t>Коригування на:</t>
  </si>
  <si>
    <t>амортизацію необоротних активів</t>
  </si>
  <si>
    <t xml:space="preserve">збільшення (зменшення) забезпечень  </t>
  </si>
  <si>
    <t xml:space="preserve">збиток (прибуток) від нереалізованих курсових різниць </t>
  </si>
  <si>
    <t>збиток (прибуток) від неопераційної діяльності та інших негрошових операцій (розшифрувати)</t>
  </si>
  <si>
    <t>коригування суми амортизації</t>
  </si>
  <si>
    <t>3030/1</t>
  </si>
  <si>
    <t>коригування суми непокритого збитку</t>
  </si>
  <si>
    <t>3030/2</t>
  </si>
  <si>
    <t>списання основних засобів</t>
  </si>
  <si>
    <t>3030/3</t>
  </si>
  <si>
    <t>безоплатно отримано основні засоби</t>
  </si>
  <si>
    <t>3030/4</t>
  </si>
  <si>
    <t>незавершені кап.інвестиції</t>
  </si>
  <si>
    <t>3030/5</t>
  </si>
  <si>
    <t>Прибуток (збиток) від операційної діяльності до змін в оборотному капіталі</t>
  </si>
  <si>
    <t>Зменшення (збільшення) оборотних активів (розшифрувати)</t>
  </si>
  <si>
    <t>динаміка зміни запасів, дебіторської заборгованості та витрат майбутніх періодів</t>
  </si>
  <si>
    <t>3050/1</t>
  </si>
  <si>
    <t>Збільшення (зменшення) поточних зобов’язань (розшифрувати)</t>
  </si>
  <si>
    <t>динаміка зміни поточної кредиторської заборгованості та доходів майбутніх періодів</t>
  </si>
  <si>
    <t>3060/1</t>
  </si>
  <si>
    <t>Грошові кошти від операційної діяльності</t>
  </si>
  <si>
    <t>Сплачений податок на прибуток</t>
  </si>
  <si>
    <t>Чистий рух грошових коштів операційної діяльності</t>
  </si>
  <si>
    <t>II. Рух коштів у результаті інвестиційної діяльності</t>
  </si>
  <si>
    <t xml:space="preserve">Надходження </t>
  </si>
  <si>
    <t>Виручка від реалізації основних фондів</t>
  </si>
  <si>
    <t xml:space="preserve">Виручка від реалізації нематеріальних активів </t>
  </si>
  <si>
    <t xml:space="preserve">Надходження від продажу акцій та облігацій </t>
  </si>
  <si>
    <t>Надходження від отриманих:</t>
  </si>
  <si>
    <t>відсотків </t>
  </si>
  <si>
    <t>дивідендів </t>
  </si>
  <si>
    <t>Надходження від деривативів</t>
  </si>
  <si>
    <t xml:space="preserve">Інші надходження (розшифрувати) </t>
  </si>
  <si>
    <t>Витрати</t>
  </si>
  <si>
    <t xml:space="preserve">Придбання (створення) основних засобів (розшифрувати) </t>
  </si>
  <si>
    <t>Придбання обладнання</t>
  </si>
  <si>
    <t>3270/1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</si>
  <si>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</si>
  <si>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</si>
  <si>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 xml:space="preserve">Придбання акцій та облігацій  </t>
  </si>
  <si>
    <t>Інші витрати (розшифрувати)</t>
  </si>
  <si>
    <t>Чистий рух коштів від інвестиційної діяльності </t>
  </si>
  <si>
    <t>III. Рух коштів у результаті фінансової діяльності</t>
  </si>
  <si>
    <t>Власного капіталу </t>
  </si>
  <si>
    <t>Отримання коштів  за довгостроковими зобов'язаннями, у тому числі:</t>
  </si>
  <si>
    <t>кредити</t>
  </si>
  <si>
    <t xml:space="preserve">позики </t>
  </si>
  <si>
    <t>облігації</t>
  </si>
  <si>
    <t>Отримання коштів за короткостроковими зобов'язаннями, у тому числі:</t>
  </si>
  <si>
    <t>Цільове фінансування  (розшифрувати)</t>
  </si>
  <si>
    <t>Програм «Безпечне місто» на 2016 – 2020 рр.</t>
  </si>
  <si>
    <t>3470/1</t>
  </si>
  <si>
    <t>Програм інформатизації та інформаційної діяльності на 2016 – 2020 рр.</t>
  </si>
  <si>
    <t>3470/2</t>
  </si>
  <si>
    <t xml:space="preserve">Інші надходження </t>
  </si>
  <si>
    <t>3480/1</t>
  </si>
  <si>
    <t>Сплата дивідендів на державну частку/частини чистого прибутку</t>
  </si>
  <si>
    <t>Перерахування коштів державі як власнику</t>
  </si>
  <si>
    <t>Повернення коштів  за довгостроковими зобов'язаннями, у тому числі:</t>
  </si>
  <si>
    <t>Повернення коштів за короткостроковими зобов'язаннями, у тому числі:</t>
  </si>
  <si>
    <t>Чистий рух коштів від фінансової діяльності </t>
  </si>
  <si>
    <t>Грошові кошти</t>
  </si>
  <si>
    <t>на початок періоду</t>
  </si>
  <si>
    <t xml:space="preserve">вплив зміни валютних курсів на залишок коштів </t>
  </si>
  <si>
    <t>на кінець періоду</t>
  </si>
  <si>
    <t>Чистий грошовий потік</t>
  </si>
  <si>
    <t xml:space="preserve">Керівник </t>
  </si>
  <si>
    <t>Цимиренко Д.Л.</t>
  </si>
  <si>
    <t xml:space="preserve">                                        (посада)</t>
  </si>
  <si>
    <t>(підпис)</t>
  </si>
  <si>
    <t xml:space="preserve">     (ініціали, прізвище)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</si>
</sst>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₴&quot;_-;\-* #,##0.00\ &quot;₴&quot;_-;_-* &quot;-&quot;??\ &quot;₴&quot;_-;_-@_-"/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7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71">
    <xf numFmtId="0" fontId="0" fillId="0" borderId="0" xfId="0"/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6" fillId="3" borderId="0" xfId="2" applyFont="1" applyFill="1"/>
    <xf numFmtId="0" fontId="6" fillId="0" borderId="0" xfId="2" applyFont="1" applyFill="1"/>
    <xf numFmtId="0" fontId="2" fillId="0" borderId="1" xfId="2" applyFont="1" applyFill="1" applyBorder="1" applyAlignment="1">
      <alignment horizontal="left" vertical="center" wrapText="1"/>
    </xf>
    <xf numFmtId="0" fontId="2" fillId="0" borderId="1" xfId="0" quotePrefix="1" applyFont="1" applyFill="1" applyBorder="1" applyAlignment="1">
      <alignment horizontal="center" vertical="center"/>
    </xf>
    <xf numFmtId="3" fontId="2" fillId="2" borderId="1" xfId="0" quotePrefix="1" applyNumberFormat="1" applyFont="1" applyFill="1" applyBorder="1" applyAlignment="1">
      <alignment horizontal="center" vertical="center" wrapText="1"/>
    </xf>
    <xf numFmtId="3" fontId="2" fillId="4" borderId="1" xfId="0" quotePrefix="1" applyNumberFormat="1" applyFont="1" applyFill="1" applyBorder="1" applyAlignment="1">
      <alignment horizontal="center" vertical="center" wrapText="1"/>
    </xf>
    <xf numFmtId="3" fontId="2" fillId="0" borderId="1" xfId="0" quotePrefix="1" applyNumberFormat="1" applyFont="1" applyFill="1" applyBorder="1" applyAlignment="1">
      <alignment horizontal="center" vertical="center" wrapText="1"/>
    </xf>
    <xf numFmtId="164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3" borderId="0" xfId="0" applyNumberFormat="1" applyFont="1" applyFill="1" applyAlignment="1">
      <alignment vertical="center"/>
    </xf>
    <xf numFmtId="0" fontId="2" fillId="2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44" fontId="7" fillId="0" borderId="1" xfId="1" applyFont="1" applyBorder="1"/>
    <xf numFmtId="44" fontId="7" fillId="0" borderId="1" xfId="1" applyFont="1" applyBorder="1" applyAlignment="1">
      <alignment wrapText="1"/>
    </xf>
    <xf numFmtId="0" fontId="3" fillId="3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3" fontId="3" fillId="3" borderId="0" xfId="0" applyNumberFormat="1" applyFont="1" applyFill="1" applyAlignment="1">
      <alignment vertical="center"/>
    </xf>
    <xf numFmtId="0" fontId="3" fillId="0" borderId="0" xfId="0" quotePrefix="1" applyFont="1" applyFill="1" applyBorder="1" applyAlignment="1">
      <alignment horizontal="center" vertical="center"/>
    </xf>
    <xf numFmtId="0" fontId="3" fillId="2" borderId="0" xfId="0" quotePrefix="1" applyFont="1" applyFill="1" applyBorder="1" applyAlignment="1">
      <alignment horizontal="center" vertical="center"/>
    </xf>
    <xf numFmtId="3" fontId="3" fillId="0" borderId="0" xfId="0" quotePrefix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quotePrefix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 wrapText="1"/>
    </xf>
    <xf numFmtId="164" fontId="2" fillId="0" borderId="0" xfId="0" quotePrefix="1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</cellXfs>
  <cellStyles count="3">
    <cellStyle name="Денежный" xfId="1" builtinId="4"/>
    <cellStyle name="Обычный" xfId="0" builtinId="0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1019175</xdr:colOff>
      <xdr:row>82</xdr:row>
      <xdr:rowOff>0</xdr:rowOff>
    </xdr:from>
    <xdr:to>
      <xdr:col>0</xdr:col>
      <xdr:colOff>3971925</xdr:colOff>
      <xdr:row>82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300-000049100000}"/>
            </a:ext>
          </a:extLst>
        </xdr:cNvPr>
        <xdr:cNvSpPr>
          <a:spLocks noChangeShapeType="1"/>
        </xdr:cNvSpPr>
      </xdr:nvSpPr>
      <xdr:spPr bwMode="auto">
        <a:xfrm>
          <a:off x="1019175" y="23945850"/>
          <a:ext cx="2952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82</xdr:row>
      <xdr:rowOff>0</xdr:rowOff>
    </xdr:from>
    <xdr:to>
      <xdr:col>3</xdr:col>
      <xdr:colOff>723900</xdr:colOff>
      <xdr:row>82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300-00004A100000}"/>
            </a:ext>
          </a:extLst>
        </xdr:cNvPr>
        <xdr:cNvSpPr>
          <a:spLocks noChangeShapeType="1"/>
        </xdr:cNvSpPr>
      </xdr:nvSpPr>
      <xdr:spPr bwMode="auto">
        <a:xfrm>
          <a:off x="4810125" y="23945850"/>
          <a:ext cx="1981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676275</xdr:colOff>
      <xdr:row>82</xdr:row>
      <xdr:rowOff>0</xdr:rowOff>
    </xdr:from>
    <xdr:to>
      <xdr:col>7</xdr:col>
      <xdr:colOff>0</xdr:colOff>
      <xdr:row>82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300-00004B100000}"/>
            </a:ext>
          </a:extLst>
        </xdr:cNvPr>
        <xdr:cNvSpPr>
          <a:spLocks noChangeShapeType="1"/>
        </xdr:cNvSpPr>
      </xdr:nvSpPr>
      <xdr:spPr bwMode="auto">
        <a:xfrm>
          <a:off x="7477125" y="23945850"/>
          <a:ext cx="2095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6094821-FP-Q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/>
      <sheetData sheetId="1">
        <row r="82">
          <cell r="C82">
            <v>-1799</v>
          </cell>
          <cell r="D82">
            <v>0</v>
          </cell>
          <cell r="E82">
            <v>-2052</v>
          </cell>
        </row>
        <row r="108">
          <cell r="C108">
            <v>7891</v>
          </cell>
          <cell r="D108">
            <v>900</v>
          </cell>
          <cell r="E108">
            <v>2406</v>
          </cell>
        </row>
      </sheetData>
      <sheetData sheetId="2">
        <row r="9">
          <cell r="D9">
            <v>0</v>
          </cell>
          <cell r="E9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tabSelected="1" topLeftCell="A3" workbookViewId="0">
      <selection activeCell="H7" sqref="H7:K81"/>
    </sheetView>
  </sheetViews>
  <sheetFormatPr defaultRowHeight="18.75" outlineLevelRow="1" x14ac:dyDescent="0.25"/>
  <cols>
    <col min="1" max="1" width="60.140625" style="1" customWidth="1"/>
    <col min="2" max="2" width="12" style="1" customWidth="1"/>
    <col min="3" max="3" width="18.85546875" style="2" customWidth="1"/>
    <col min="4" max="4" width="11" style="1" customWidth="1"/>
    <col min="5" max="5" width="10.7109375" style="1" customWidth="1"/>
    <col min="6" max="6" width="16" style="1" customWidth="1"/>
    <col min="7" max="7" width="14.85546875" style="1" customWidth="1"/>
    <col min="8" max="8" width="9.7109375" style="4" bestFit="1" customWidth="1"/>
    <col min="9" max="16384" width="9.140625" style="1"/>
  </cols>
  <sheetData>
    <row r="1" spans="1:8" hidden="1" outlineLevel="1" x14ac:dyDescent="0.25">
      <c r="G1" s="3" t="s">
        <v>0</v>
      </c>
    </row>
    <row r="2" spans="1:8" hidden="1" outlineLevel="1" x14ac:dyDescent="0.25">
      <c r="G2" s="3" t="s">
        <v>1</v>
      </c>
    </row>
    <row r="3" spans="1:8" collapsed="1" x14ac:dyDescent="0.25">
      <c r="A3" s="5" t="s">
        <v>2</v>
      </c>
      <c r="B3" s="5"/>
      <c r="C3" s="5"/>
      <c r="D3" s="5"/>
      <c r="E3" s="5"/>
      <c r="F3" s="5"/>
      <c r="G3" s="5"/>
    </row>
    <row r="4" spans="1:8" x14ac:dyDescent="0.25">
      <c r="A4" s="6"/>
      <c r="B4" s="6"/>
      <c r="C4" s="7"/>
      <c r="D4" s="6"/>
      <c r="E4" s="6"/>
      <c r="F4" s="6"/>
      <c r="G4" s="6"/>
    </row>
    <row r="5" spans="1:8" ht="39" customHeight="1" x14ac:dyDescent="0.25">
      <c r="A5" s="8" t="s">
        <v>3</v>
      </c>
      <c r="B5" s="9" t="s">
        <v>4</v>
      </c>
      <c r="C5" s="10" t="s">
        <v>5</v>
      </c>
      <c r="D5" s="11" t="s">
        <v>6</v>
      </c>
      <c r="E5" s="11"/>
      <c r="F5" s="11"/>
      <c r="G5" s="11"/>
    </row>
    <row r="6" spans="1:8" ht="38.25" customHeight="1" x14ac:dyDescent="0.25">
      <c r="A6" s="8"/>
      <c r="B6" s="9"/>
      <c r="C6" s="12"/>
      <c r="D6" s="13" t="s">
        <v>7</v>
      </c>
      <c r="E6" s="13" t="s">
        <v>8</v>
      </c>
      <c r="F6" s="14" t="s">
        <v>9</v>
      </c>
      <c r="G6" s="14" t="s">
        <v>10</v>
      </c>
    </row>
    <row r="7" spans="1:8" x14ac:dyDescent="0.25">
      <c r="A7" s="13">
        <v>1</v>
      </c>
      <c r="B7" s="15">
        <v>2</v>
      </c>
      <c r="C7" s="16">
        <v>3</v>
      </c>
      <c r="D7" s="13">
        <v>4</v>
      </c>
      <c r="E7" s="15">
        <v>5</v>
      </c>
      <c r="F7" s="13">
        <v>6</v>
      </c>
      <c r="G7" s="15">
        <v>7</v>
      </c>
    </row>
    <row r="8" spans="1:8" s="21" customFormat="1" x14ac:dyDescent="0.25">
      <c r="A8" s="17" t="s">
        <v>11</v>
      </c>
      <c r="B8" s="18"/>
      <c r="C8" s="18"/>
      <c r="D8" s="18"/>
      <c r="E8" s="18"/>
      <c r="F8" s="18"/>
      <c r="G8" s="19"/>
      <c r="H8" s="20"/>
    </row>
    <row r="9" spans="1:8" ht="37.5" x14ac:dyDescent="0.25">
      <c r="A9" s="22" t="s">
        <v>12</v>
      </c>
      <c r="B9" s="23">
        <v>1170</v>
      </c>
      <c r="C9" s="24">
        <f>'[1]1. Фін результат'!C82</f>
        <v>-1799</v>
      </c>
      <c r="D9" s="25">
        <f>'[1]1. Фін результат'!D82</f>
        <v>0</v>
      </c>
      <c r="E9" s="25">
        <f>'[1]1. Фін результат'!E82</f>
        <v>-2052</v>
      </c>
      <c r="F9" s="26">
        <f>E9-D9</f>
        <v>-2052</v>
      </c>
      <c r="G9" s="27"/>
    </row>
    <row r="10" spans="1:8" x14ac:dyDescent="0.25">
      <c r="A10" s="22" t="s">
        <v>13</v>
      </c>
      <c r="B10" s="28"/>
      <c r="C10" s="29"/>
      <c r="D10" s="30"/>
      <c r="E10" s="30"/>
      <c r="F10" s="30"/>
      <c r="G10" s="31"/>
    </row>
    <row r="11" spans="1:8" x14ac:dyDescent="0.25">
      <c r="A11" s="22" t="s">
        <v>14</v>
      </c>
      <c r="B11" s="32">
        <v>3000</v>
      </c>
      <c r="C11" s="29">
        <f>'[1]1. Фін результат'!C108</f>
        <v>7891</v>
      </c>
      <c r="D11" s="33">
        <f>'[1]1. Фін результат'!D108</f>
        <v>900</v>
      </c>
      <c r="E11" s="33">
        <f>'[1]1. Фін результат'!E108</f>
        <v>2406</v>
      </c>
      <c r="F11" s="30"/>
      <c r="G11" s="31"/>
    </row>
    <row r="12" spans="1:8" x14ac:dyDescent="0.25">
      <c r="A12" s="22" t="s">
        <v>15</v>
      </c>
      <c r="B12" s="32">
        <v>3010</v>
      </c>
      <c r="C12" s="29"/>
      <c r="D12" s="30"/>
      <c r="E12" s="30"/>
      <c r="F12" s="30"/>
      <c r="G12" s="31"/>
    </row>
    <row r="13" spans="1:8" ht="37.5" x14ac:dyDescent="0.25">
      <c r="A13" s="22" t="s">
        <v>16</v>
      </c>
      <c r="B13" s="32">
        <v>3020</v>
      </c>
      <c r="C13" s="29"/>
      <c r="D13" s="30"/>
      <c r="E13" s="30"/>
      <c r="F13" s="30"/>
      <c r="G13" s="31"/>
    </row>
    <row r="14" spans="1:8" ht="37.5" x14ac:dyDescent="0.25">
      <c r="A14" s="22" t="s">
        <v>17</v>
      </c>
      <c r="B14" s="32">
        <v>3030</v>
      </c>
      <c r="C14" s="29">
        <f>C15+C16+C17</f>
        <v>528</v>
      </c>
      <c r="D14" s="30">
        <f>D15+D16+D17+D18+D19</f>
        <v>-450</v>
      </c>
      <c r="E14" s="29">
        <f>E15+E16+E17+E18+E19</f>
        <v>-15699</v>
      </c>
      <c r="F14" s="30"/>
      <c r="G14" s="31"/>
    </row>
    <row r="15" spans="1:8" x14ac:dyDescent="0.25">
      <c r="A15" s="22" t="s">
        <v>18</v>
      </c>
      <c r="B15" s="32" t="s">
        <v>19</v>
      </c>
      <c r="C15" s="29"/>
      <c r="D15" s="30">
        <v>-450</v>
      </c>
      <c r="E15" s="29">
        <v>-2160</v>
      </c>
      <c r="F15" s="30"/>
      <c r="G15" s="31"/>
      <c r="H15" s="34"/>
    </row>
    <row r="16" spans="1:8" x14ac:dyDescent="0.25">
      <c r="A16" s="22" t="s">
        <v>20</v>
      </c>
      <c r="B16" s="32" t="s">
        <v>21</v>
      </c>
      <c r="C16" s="29">
        <f>-'[1]2. Розрахунки з бюджетом'!C17</f>
        <v>0</v>
      </c>
      <c r="D16" s="30"/>
      <c r="E16" s="29"/>
      <c r="F16" s="30"/>
      <c r="G16" s="31"/>
    </row>
    <row r="17" spans="1:8" x14ac:dyDescent="0.25">
      <c r="A17" s="22" t="s">
        <v>22</v>
      </c>
      <c r="B17" s="32" t="s">
        <v>23</v>
      </c>
      <c r="C17" s="29">
        <v>528</v>
      </c>
      <c r="D17" s="29"/>
      <c r="E17" s="29">
        <f>3710-397</f>
        <v>3313</v>
      </c>
      <c r="F17" s="30"/>
      <c r="G17" s="31"/>
    </row>
    <row r="18" spans="1:8" x14ac:dyDescent="0.25">
      <c r="A18" s="22" t="s">
        <v>24</v>
      </c>
      <c r="B18" s="32" t="s">
        <v>25</v>
      </c>
      <c r="C18" s="29">
        <v>-17854</v>
      </c>
      <c r="D18" s="29"/>
      <c r="E18" s="29">
        <v>-16852</v>
      </c>
      <c r="F18" s="30"/>
      <c r="G18" s="31"/>
    </row>
    <row r="19" spans="1:8" x14ac:dyDescent="0.25">
      <c r="A19" s="35" t="s">
        <v>26</v>
      </c>
      <c r="B19" s="32" t="s">
        <v>27</v>
      </c>
      <c r="C19" s="29"/>
      <c r="D19" s="29"/>
      <c r="E19" s="29"/>
      <c r="F19" s="30"/>
      <c r="G19" s="31"/>
    </row>
    <row r="20" spans="1:8" ht="37.5" x14ac:dyDescent="0.25">
      <c r="A20" s="36" t="s">
        <v>28</v>
      </c>
      <c r="B20" s="32">
        <v>3040</v>
      </c>
      <c r="C20" s="29">
        <f>C9+C11+C12+C13+C14</f>
        <v>6620</v>
      </c>
      <c r="D20" s="33">
        <f>D9+D11+D12+D13+D14</f>
        <v>450</v>
      </c>
      <c r="E20" s="33">
        <f>E9+E11+E12+E13+E14</f>
        <v>-15345</v>
      </c>
      <c r="F20" s="30"/>
      <c r="G20" s="31"/>
    </row>
    <row r="21" spans="1:8" ht="37.5" x14ac:dyDescent="0.25">
      <c r="A21" s="22" t="s">
        <v>29</v>
      </c>
      <c r="B21" s="32">
        <v>3050</v>
      </c>
      <c r="C21" s="29">
        <v>-73</v>
      </c>
      <c r="D21" s="30"/>
      <c r="E21" s="30">
        <f>E22</f>
        <v>9</v>
      </c>
      <c r="F21" s="30"/>
      <c r="G21" s="31"/>
    </row>
    <row r="22" spans="1:8" ht="37.5" x14ac:dyDescent="0.25">
      <c r="A22" s="22" t="s">
        <v>30</v>
      </c>
      <c r="B22" s="32" t="s">
        <v>31</v>
      </c>
      <c r="C22" s="29">
        <v>-73</v>
      </c>
      <c r="D22" s="30"/>
      <c r="E22" s="30">
        <v>9</v>
      </c>
      <c r="F22" s="30"/>
      <c r="G22" s="31"/>
    </row>
    <row r="23" spans="1:8" ht="37.5" x14ac:dyDescent="0.25">
      <c r="A23" s="22" t="s">
        <v>32</v>
      </c>
      <c r="B23" s="32">
        <v>3060</v>
      </c>
      <c r="C23" s="29">
        <v>-4297</v>
      </c>
      <c r="D23" s="30"/>
      <c r="E23" s="29">
        <f>E24</f>
        <v>-882</v>
      </c>
      <c r="F23" s="30"/>
      <c r="G23" s="31"/>
    </row>
    <row r="24" spans="1:8" ht="37.5" x14ac:dyDescent="0.25">
      <c r="A24" s="22" t="s">
        <v>33</v>
      </c>
      <c r="B24" s="32" t="s">
        <v>34</v>
      </c>
      <c r="C24" s="29">
        <v>-4297</v>
      </c>
      <c r="D24" s="30"/>
      <c r="E24" s="37">
        <v>-882</v>
      </c>
      <c r="F24" s="30"/>
      <c r="G24" s="31"/>
    </row>
    <row r="25" spans="1:8" x14ac:dyDescent="0.25">
      <c r="A25" s="36" t="s">
        <v>35</v>
      </c>
      <c r="B25" s="32">
        <v>3070</v>
      </c>
      <c r="C25" s="29">
        <v>1723</v>
      </c>
      <c r="D25" s="33">
        <f>D20+D21+D23</f>
        <v>450</v>
      </c>
      <c r="E25" s="33">
        <f>E20+E21+E23</f>
        <v>-16218</v>
      </c>
      <c r="F25" s="30"/>
      <c r="G25" s="31"/>
    </row>
    <row r="26" spans="1:8" x14ac:dyDescent="0.25">
      <c r="A26" s="22" t="s">
        <v>36</v>
      </c>
      <c r="B26" s="32">
        <v>3080</v>
      </c>
      <c r="C26" s="29">
        <f>'[1]1. Фін результат'!C83</f>
        <v>0</v>
      </c>
      <c r="D26" s="33">
        <f>'[1]1. Фін результат'!D83</f>
        <v>0</v>
      </c>
      <c r="E26" s="33">
        <f>'[1]1. Фін результат'!E83</f>
        <v>0</v>
      </c>
      <c r="F26" s="30"/>
      <c r="G26" s="31"/>
    </row>
    <row r="27" spans="1:8" ht="37.5" x14ac:dyDescent="0.25">
      <c r="A27" s="38" t="s">
        <v>37</v>
      </c>
      <c r="B27" s="32">
        <v>3090</v>
      </c>
      <c r="C27" s="29">
        <f>C25-C26</f>
        <v>1723</v>
      </c>
      <c r="D27" s="33">
        <f>D25-D26</f>
        <v>450</v>
      </c>
      <c r="E27" s="33">
        <f>E25-E26</f>
        <v>-16218</v>
      </c>
      <c r="F27" s="30"/>
      <c r="G27" s="31"/>
      <c r="H27" s="34"/>
    </row>
    <row r="28" spans="1:8" x14ac:dyDescent="0.25">
      <c r="A28" s="17" t="s">
        <v>38</v>
      </c>
      <c r="B28" s="18"/>
      <c r="C28" s="18"/>
      <c r="D28" s="18"/>
      <c r="E28" s="18"/>
      <c r="F28" s="18"/>
      <c r="G28" s="19"/>
    </row>
    <row r="29" spans="1:8" x14ac:dyDescent="0.25">
      <c r="A29" s="36" t="s">
        <v>39</v>
      </c>
      <c r="B29" s="23"/>
      <c r="C29" s="24"/>
      <c r="D29" s="26"/>
      <c r="E29" s="26"/>
      <c r="F29" s="26"/>
      <c r="G29" s="27"/>
    </row>
    <row r="30" spans="1:8" x14ac:dyDescent="0.25">
      <c r="A30" s="39" t="s">
        <v>40</v>
      </c>
      <c r="B30" s="23">
        <v>3200</v>
      </c>
      <c r="C30" s="24"/>
      <c r="D30" s="26"/>
      <c r="E30" s="26"/>
      <c r="F30" s="26"/>
      <c r="G30" s="27"/>
    </row>
    <row r="31" spans="1:8" x14ac:dyDescent="0.25">
      <c r="A31" s="39" t="s">
        <v>41</v>
      </c>
      <c r="B31" s="23">
        <v>3210</v>
      </c>
      <c r="C31" s="24"/>
      <c r="D31" s="26"/>
      <c r="E31" s="26"/>
      <c r="F31" s="26"/>
      <c r="G31" s="27"/>
    </row>
    <row r="32" spans="1:8" x14ac:dyDescent="0.25">
      <c r="A32" s="39" t="s">
        <v>42</v>
      </c>
      <c r="B32" s="23">
        <v>3220</v>
      </c>
      <c r="C32" s="24"/>
      <c r="D32" s="26"/>
      <c r="E32" s="26"/>
      <c r="F32" s="26"/>
      <c r="G32" s="27"/>
    </row>
    <row r="33" spans="1:7" x14ac:dyDescent="0.25">
      <c r="A33" s="22" t="s">
        <v>43</v>
      </c>
      <c r="B33" s="23"/>
      <c r="C33" s="24"/>
      <c r="D33" s="26"/>
      <c r="E33" s="26"/>
      <c r="F33" s="26"/>
      <c r="G33" s="27"/>
    </row>
    <row r="34" spans="1:7" x14ac:dyDescent="0.25">
      <c r="A34" s="39" t="s">
        <v>44</v>
      </c>
      <c r="B34" s="23">
        <v>3230</v>
      </c>
      <c r="C34" s="24"/>
      <c r="D34" s="26"/>
      <c r="E34" s="26"/>
      <c r="F34" s="26"/>
      <c r="G34" s="27"/>
    </row>
    <row r="35" spans="1:7" x14ac:dyDescent="0.25">
      <c r="A35" s="39" t="s">
        <v>45</v>
      </c>
      <c r="B35" s="23">
        <v>3240</v>
      </c>
      <c r="C35" s="24"/>
      <c r="D35" s="26"/>
      <c r="E35" s="26"/>
      <c r="F35" s="26"/>
      <c r="G35" s="27"/>
    </row>
    <row r="36" spans="1:7" x14ac:dyDescent="0.25">
      <c r="A36" s="22" t="s">
        <v>46</v>
      </c>
      <c r="B36" s="23">
        <v>3250</v>
      </c>
      <c r="C36" s="24"/>
      <c r="D36" s="26"/>
      <c r="E36" s="26"/>
      <c r="F36" s="26"/>
      <c r="G36" s="27"/>
    </row>
    <row r="37" spans="1:7" x14ac:dyDescent="0.25">
      <c r="A37" s="39" t="s">
        <v>47</v>
      </c>
      <c r="B37" s="23">
        <v>3260</v>
      </c>
      <c r="C37" s="24"/>
      <c r="D37" s="26"/>
      <c r="E37" s="26"/>
      <c r="F37" s="26"/>
      <c r="G37" s="27"/>
    </row>
    <row r="38" spans="1:7" x14ac:dyDescent="0.25">
      <c r="A38" s="36" t="s">
        <v>48</v>
      </c>
      <c r="B38" s="23"/>
      <c r="C38" s="24"/>
      <c r="D38" s="26"/>
      <c r="E38" s="24"/>
      <c r="F38" s="26"/>
      <c r="G38" s="27"/>
    </row>
    <row r="39" spans="1:7" ht="37.5" x14ac:dyDescent="0.25">
      <c r="A39" s="39" t="s">
        <v>49</v>
      </c>
      <c r="B39" s="23">
        <v>3270</v>
      </c>
      <c r="C39" s="24"/>
      <c r="D39" s="24">
        <f>D40</f>
        <v>450</v>
      </c>
      <c r="E39" s="24"/>
      <c r="F39" s="26"/>
      <c r="G39" s="27"/>
    </row>
    <row r="40" spans="1:7" x14ac:dyDescent="0.25">
      <c r="A40" s="40" t="s">
        <v>50</v>
      </c>
      <c r="B40" s="32" t="s">
        <v>51</v>
      </c>
      <c r="C40" s="24"/>
      <c r="D40" s="26">
        <v>450</v>
      </c>
      <c r="E40" s="24"/>
      <c r="F40" s="26"/>
      <c r="G40" s="27"/>
    </row>
    <row r="41" spans="1:7" x14ac:dyDescent="0.25">
      <c r="A41" s="39" t="s">
        <v>52</v>
      </c>
      <c r="B41" s="23">
        <v>3280</v>
      </c>
      <c r="C41" s="24"/>
      <c r="D41" s="26"/>
      <c r="E41" s="24"/>
      <c r="F41" s="26"/>
      <c r="G41" s="27"/>
    </row>
    <row r="42" spans="1:7" ht="37.5" x14ac:dyDescent="0.25">
      <c r="A42" s="39" t="s">
        <v>53</v>
      </c>
      <c r="B42" s="23">
        <v>3290</v>
      </c>
      <c r="C42" s="24"/>
      <c r="D42" s="26"/>
      <c r="E42" s="24"/>
      <c r="F42" s="26"/>
      <c r="G42" s="27"/>
    </row>
    <row r="43" spans="1:7" x14ac:dyDescent="0.25">
      <c r="A43" s="39" t="s">
        <v>54</v>
      </c>
      <c r="B43" s="23">
        <v>3300</v>
      </c>
      <c r="C43" s="24"/>
      <c r="D43" s="26"/>
      <c r="E43" s="24"/>
      <c r="F43" s="26"/>
      <c r="G43" s="27"/>
    </row>
    <row r="44" spans="1:7" x14ac:dyDescent="0.25">
      <c r="A44" s="39" t="s">
        <v>55</v>
      </c>
      <c r="B44" s="23">
        <v>3310</v>
      </c>
      <c r="C44" s="24"/>
      <c r="D44" s="26"/>
      <c r="E44" s="24"/>
      <c r="F44" s="26"/>
      <c r="G44" s="27"/>
    </row>
    <row r="45" spans="1:7" ht="37.5" x14ac:dyDescent="0.25">
      <c r="A45" s="36" t="s">
        <v>56</v>
      </c>
      <c r="B45" s="23">
        <v>3320</v>
      </c>
      <c r="C45" s="24">
        <f>C30+C31+C32+C33+C36+C37-C39-C41-C42-C43-C44</f>
        <v>0</v>
      </c>
      <c r="D45" s="25">
        <f>D30+D31+D32+D33+D36+D37-D39-D41-D42-D43-D44</f>
        <v>-450</v>
      </c>
      <c r="E45" s="25">
        <f>E30+E31+E32+E33+E36+E37-E39-E41-E42-E43-E44</f>
        <v>0</v>
      </c>
      <c r="F45" s="26"/>
      <c r="G45" s="27"/>
    </row>
    <row r="46" spans="1:7" x14ac:dyDescent="0.25">
      <c r="A46" s="17" t="s">
        <v>57</v>
      </c>
      <c r="B46" s="18"/>
      <c r="C46" s="18"/>
      <c r="D46" s="18"/>
      <c r="E46" s="18"/>
      <c r="F46" s="18"/>
      <c r="G46" s="19"/>
    </row>
    <row r="47" spans="1:7" x14ac:dyDescent="0.25">
      <c r="A47" s="36" t="s">
        <v>39</v>
      </c>
      <c r="B47" s="23"/>
      <c r="C47" s="24"/>
      <c r="D47" s="26"/>
      <c r="E47" s="26"/>
      <c r="F47" s="26"/>
      <c r="G47" s="27"/>
    </row>
    <row r="48" spans="1:7" x14ac:dyDescent="0.25">
      <c r="A48" s="22" t="s">
        <v>58</v>
      </c>
      <c r="B48" s="23">
        <v>3400</v>
      </c>
      <c r="C48" s="24"/>
      <c r="D48" s="26"/>
      <c r="E48" s="26"/>
      <c r="F48" s="26"/>
      <c r="G48" s="27"/>
    </row>
    <row r="49" spans="1:13" ht="37.5" x14ac:dyDescent="0.25">
      <c r="A49" s="39" t="s">
        <v>59</v>
      </c>
      <c r="B49" s="28"/>
      <c r="C49" s="41"/>
      <c r="D49" s="42"/>
      <c r="E49" s="42"/>
      <c r="F49" s="42"/>
      <c r="G49" s="28"/>
    </row>
    <row r="50" spans="1:13" x14ac:dyDescent="0.25">
      <c r="A50" s="39" t="s">
        <v>60</v>
      </c>
      <c r="B50" s="23">
        <v>3410</v>
      </c>
      <c r="C50" s="24"/>
      <c r="D50" s="26"/>
      <c r="E50" s="26"/>
      <c r="F50" s="26"/>
      <c r="G50" s="27"/>
    </row>
    <row r="51" spans="1:13" x14ac:dyDescent="0.25">
      <c r="A51" s="39" t="s">
        <v>61</v>
      </c>
      <c r="B51" s="32">
        <v>3420</v>
      </c>
      <c r="C51" s="29"/>
      <c r="D51" s="30"/>
      <c r="E51" s="30"/>
      <c r="F51" s="30"/>
      <c r="G51" s="31"/>
    </row>
    <row r="52" spans="1:13" x14ac:dyDescent="0.25">
      <c r="A52" s="39" t="s">
        <v>62</v>
      </c>
      <c r="B52" s="23">
        <v>3430</v>
      </c>
      <c r="C52" s="24"/>
      <c r="D52" s="26"/>
      <c r="E52" s="26"/>
      <c r="F52" s="26"/>
      <c r="G52" s="27"/>
    </row>
    <row r="53" spans="1:13" ht="37.5" x14ac:dyDescent="0.25">
      <c r="A53" s="39" t="s">
        <v>63</v>
      </c>
      <c r="B53" s="23"/>
      <c r="C53" s="24"/>
      <c r="D53" s="26"/>
      <c r="E53" s="26"/>
      <c r="F53" s="26"/>
      <c r="G53" s="27"/>
    </row>
    <row r="54" spans="1:13" x14ac:dyDescent="0.25">
      <c r="A54" s="39" t="s">
        <v>60</v>
      </c>
      <c r="B54" s="32">
        <v>3440</v>
      </c>
      <c r="C54" s="29"/>
      <c r="D54" s="30"/>
      <c r="E54" s="30"/>
      <c r="F54" s="30"/>
      <c r="G54" s="31"/>
    </row>
    <row r="55" spans="1:13" x14ac:dyDescent="0.25">
      <c r="A55" s="39" t="s">
        <v>61</v>
      </c>
      <c r="B55" s="32">
        <v>3450</v>
      </c>
      <c r="C55" s="29"/>
      <c r="D55" s="30"/>
      <c r="E55" s="30"/>
      <c r="F55" s="30"/>
      <c r="G55" s="31"/>
    </row>
    <row r="56" spans="1:13" x14ac:dyDescent="0.25">
      <c r="A56" s="39" t="s">
        <v>62</v>
      </c>
      <c r="B56" s="32">
        <v>3460</v>
      </c>
      <c r="C56" s="29"/>
      <c r="D56" s="29"/>
      <c r="E56" s="29"/>
      <c r="F56" s="30"/>
      <c r="G56" s="31"/>
    </row>
    <row r="57" spans="1:13" x14ac:dyDescent="0.25">
      <c r="A57" s="39" t="s">
        <v>64</v>
      </c>
      <c r="B57" s="32">
        <v>3470</v>
      </c>
      <c r="C57" s="29"/>
      <c r="D57" s="29">
        <f>D59+D58</f>
        <v>450</v>
      </c>
      <c r="E57" s="29">
        <f>E58+E59</f>
        <v>0</v>
      </c>
      <c r="F57" s="30"/>
      <c r="G57" s="31"/>
    </row>
    <row r="58" spans="1:13" ht="24" customHeight="1" x14ac:dyDescent="0.3">
      <c r="A58" s="43" t="s">
        <v>65</v>
      </c>
      <c r="B58" s="32" t="s">
        <v>66</v>
      </c>
      <c r="C58" s="29"/>
      <c r="D58" s="29"/>
      <c r="E58" s="29"/>
      <c r="F58" s="30"/>
      <c r="G58" s="31"/>
      <c r="I58" s="4"/>
      <c r="J58" s="4"/>
      <c r="K58" s="4"/>
      <c r="L58" s="4"/>
      <c r="M58" s="4"/>
    </row>
    <row r="59" spans="1:13" ht="39.75" customHeight="1" x14ac:dyDescent="0.3">
      <c r="A59" s="44" t="s">
        <v>67</v>
      </c>
      <c r="B59" s="32" t="s">
        <v>68</v>
      </c>
      <c r="C59" s="29"/>
      <c r="D59" s="29">
        <v>450</v>
      </c>
      <c r="E59" s="29"/>
      <c r="F59" s="30"/>
      <c r="G59" s="31"/>
      <c r="I59" s="4"/>
      <c r="J59" s="4"/>
      <c r="K59" s="4"/>
      <c r="L59" s="4"/>
      <c r="M59" s="4"/>
    </row>
    <row r="60" spans="1:13" x14ac:dyDescent="0.25">
      <c r="A60" s="39" t="s">
        <v>69</v>
      </c>
      <c r="B60" s="32">
        <v>3480</v>
      </c>
      <c r="C60" s="29">
        <v>16197</v>
      </c>
      <c r="D60" s="30"/>
      <c r="E60" s="29">
        <f>E61</f>
        <v>16852</v>
      </c>
      <c r="F60" s="30"/>
      <c r="G60" s="31"/>
    </row>
    <row r="61" spans="1:13" x14ac:dyDescent="0.25">
      <c r="A61" s="39" t="str">
        <f>A18</f>
        <v>безоплатно отримано основні засоби</v>
      </c>
      <c r="B61" s="32" t="s">
        <v>70</v>
      </c>
      <c r="C61" s="29">
        <v>16197</v>
      </c>
      <c r="D61" s="30"/>
      <c r="E61" s="29">
        <v>16852</v>
      </c>
      <c r="F61" s="30"/>
      <c r="G61" s="31"/>
    </row>
    <row r="62" spans="1:13" x14ac:dyDescent="0.25">
      <c r="A62" s="36" t="s">
        <v>48</v>
      </c>
      <c r="B62" s="23"/>
      <c r="C62" s="24"/>
      <c r="D62" s="26"/>
      <c r="E62" s="26"/>
      <c r="F62" s="26"/>
      <c r="G62" s="27"/>
    </row>
    <row r="63" spans="1:13" ht="37.5" x14ac:dyDescent="0.25">
      <c r="A63" s="39" t="s">
        <v>71</v>
      </c>
      <c r="B63" s="23">
        <v>3490</v>
      </c>
      <c r="C63" s="24">
        <f>'[1]2. Розрахунки з бюджетом'!C9</f>
        <v>0</v>
      </c>
      <c r="D63" s="25">
        <f>'[1]2. Розрахунки з бюджетом'!D9</f>
        <v>0</v>
      </c>
      <c r="E63" s="25">
        <f>'[1]2. Розрахунки з бюджетом'!E9</f>
        <v>0</v>
      </c>
      <c r="F63" s="26"/>
      <c r="G63" s="27"/>
    </row>
    <row r="64" spans="1:13" x14ac:dyDescent="0.25">
      <c r="A64" s="39" t="s">
        <v>72</v>
      </c>
      <c r="B64" s="23">
        <v>3500</v>
      </c>
      <c r="C64" s="24"/>
      <c r="D64" s="26"/>
      <c r="E64" s="26"/>
      <c r="F64" s="26"/>
      <c r="G64" s="27"/>
    </row>
    <row r="65" spans="1:8" ht="37.5" x14ac:dyDescent="0.25">
      <c r="A65" s="39" t="s">
        <v>73</v>
      </c>
      <c r="B65" s="23"/>
      <c r="C65" s="24"/>
      <c r="D65" s="26"/>
      <c r="E65" s="26"/>
      <c r="F65" s="26"/>
      <c r="G65" s="27"/>
    </row>
    <row r="66" spans="1:8" x14ac:dyDescent="0.25">
      <c r="A66" s="39" t="s">
        <v>60</v>
      </c>
      <c r="B66" s="32">
        <v>3510</v>
      </c>
      <c r="C66" s="29"/>
      <c r="D66" s="30"/>
      <c r="E66" s="30"/>
      <c r="F66" s="30"/>
      <c r="G66" s="31"/>
    </row>
    <row r="67" spans="1:8" x14ac:dyDescent="0.25">
      <c r="A67" s="39" t="s">
        <v>61</v>
      </c>
      <c r="B67" s="32">
        <v>3520</v>
      </c>
      <c r="C67" s="29"/>
      <c r="D67" s="30"/>
      <c r="E67" s="30"/>
      <c r="F67" s="30"/>
      <c r="G67" s="31"/>
    </row>
    <row r="68" spans="1:8" x14ac:dyDescent="0.25">
      <c r="A68" s="39" t="s">
        <v>62</v>
      </c>
      <c r="B68" s="32">
        <v>3530</v>
      </c>
      <c r="C68" s="29"/>
      <c r="D68" s="30"/>
      <c r="E68" s="30"/>
      <c r="F68" s="30"/>
      <c r="G68" s="31"/>
    </row>
    <row r="69" spans="1:8" ht="37.5" x14ac:dyDescent="0.25">
      <c r="A69" s="39" t="s">
        <v>74</v>
      </c>
      <c r="B69" s="23"/>
      <c r="C69" s="24"/>
      <c r="D69" s="26"/>
      <c r="E69" s="26"/>
      <c r="F69" s="26"/>
      <c r="G69" s="27"/>
    </row>
    <row r="70" spans="1:8" x14ac:dyDescent="0.25">
      <c r="A70" s="39" t="s">
        <v>60</v>
      </c>
      <c r="B70" s="32">
        <v>3540</v>
      </c>
      <c r="C70" s="29"/>
      <c r="D70" s="30"/>
      <c r="E70" s="30"/>
      <c r="F70" s="30"/>
      <c r="G70" s="31"/>
    </row>
    <row r="71" spans="1:8" x14ac:dyDescent="0.25">
      <c r="A71" s="39" t="s">
        <v>61</v>
      </c>
      <c r="B71" s="32">
        <v>3550</v>
      </c>
      <c r="C71" s="29"/>
      <c r="D71" s="30"/>
      <c r="E71" s="30"/>
      <c r="F71" s="30"/>
      <c r="G71" s="31"/>
    </row>
    <row r="72" spans="1:8" x14ac:dyDescent="0.25">
      <c r="A72" s="39" t="s">
        <v>62</v>
      </c>
      <c r="B72" s="32">
        <v>3560</v>
      </c>
      <c r="C72" s="29"/>
      <c r="D72" s="30"/>
      <c r="E72" s="30"/>
      <c r="F72" s="30"/>
      <c r="G72" s="31"/>
    </row>
    <row r="73" spans="1:8" x14ac:dyDescent="0.25">
      <c r="A73" s="39" t="s">
        <v>55</v>
      </c>
      <c r="B73" s="32">
        <v>3570</v>
      </c>
      <c r="C73" s="29"/>
      <c r="D73" s="30"/>
      <c r="E73" s="30"/>
      <c r="F73" s="30"/>
      <c r="G73" s="31"/>
    </row>
    <row r="74" spans="1:8" x14ac:dyDescent="0.25">
      <c r="A74" s="36" t="s">
        <v>75</v>
      </c>
      <c r="B74" s="32">
        <v>3580</v>
      </c>
      <c r="C74" s="29">
        <f>C48+C49+C53+C57+C60-C63-C64-C65-C69-C73</f>
        <v>16197</v>
      </c>
      <c r="D74" s="33">
        <f>D48+D49+D53+D57+D60-D63-D64-D65-D69-D73</f>
        <v>450</v>
      </c>
      <c r="E74" s="33">
        <f>E48+E49+E53+E57+E60-E63-E64-E65-E69-E73</f>
        <v>16852</v>
      </c>
      <c r="F74" s="30"/>
      <c r="G74" s="31"/>
    </row>
    <row r="75" spans="1:8" s="46" customFormat="1" x14ac:dyDescent="0.25">
      <c r="A75" s="39" t="s">
        <v>76</v>
      </c>
      <c r="B75" s="32"/>
      <c r="C75" s="29"/>
      <c r="D75" s="30"/>
      <c r="E75" s="30"/>
      <c r="F75" s="30"/>
      <c r="G75" s="31"/>
      <c r="H75" s="45"/>
    </row>
    <row r="76" spans="1:8" s="46" customFormat="1" x14ac:dyDescent="0.25">
      <c r="A76" s="38" t="s">
        <v>77</v>
      </c>
      <c r="B76" s="32">
        <v>3600</v>
      </c>
      <c r="C76" s="29">
        <v>0</v>
      </c>
      <c r="D76" s="30">
        <v>0</v>
      </c>
      <c r="E76" s="30">
        <v>0</v>
      </c>
      <c r="F76" s="30"/>
      <c r="G76" s="31"/>
      <c r="H76" s="45"/>
    </row>
    <row r="77" spans="1:8" s="46" customFormat="1" x14ac:dyDescent="0.25">
      <c r="A77" s="47" t="s">
        <v>78</v>
      </c>
      <c r="B77" s="32">
        <v>3610</v>
      </c>
      <c r="C77" s="29"/>
      <c r="D77" s="30"/>
      <c r="E77" s="30"/>
      <c r="F77" s="30"/>
      <c r="G77" s="31"/>
      <c r="H77" s="45"/>
    </row>
    <row r="78" spans="1:8" s="46" customFormat="1" x14ac:dyDescent="0.25">
      <c r="A78" s="38" t="s">
        <v>79</v>
      </c>
      <c r="B78" s="32">
        <v>3620</v>
      </c>
      <c r="C78" s="29">
        <f>C76+C27+C45+C74</f>
        <v>17920</v>
      </c>
      <c r="D78" s="33">
        <f>D76+D27+D45+D74</f>
        <v>450</v>
      </c>
      <c r="E78" s="33">
        <f>E76+E27+E45+E74</f>
        <v>634</v>
      </c>
      <c r="F78" s="30"/>
      <c r="G78" s="31"/>
      <c r="H78" s="48"/>
    </row>
    <row r="79" spans="1:8" s="46" customFormat="1" x14ac:dyDescent="0.25">
      <c r="A79" s="38" t="s">
        <v>80</v>
      </c>
      <c r="B79" s="32">
        <v>3630</v>
      </c>
      <c r="C79" s="29">
        <f>C78-C76</f>
        <v>17920</v>
      </c>
      <c r="D79" s="33">
        <f>D78-D76</f>
        <v>450</v>
      </c>
      <c r="E79" s="33">
        <f>E78-E76</f>
        <v>634</v>
      </c>
      <c r="F79" s="30"/>
      <c r="G79" s="31"/>
      <c r="H79" s="45"/>
    </row>
    <row r="80" spans="1:8" s="46" customFormat="1" x14ac:dyDescent="0.25">
      <c r="A80" s="1"/>
      <c r="B80" s="49"/>
      <c r="C80" s="50"/>
      <c r="D80" s="49"/>
      <c r="E80" s="50"/>
      <c r="F80" s="51"/>
      <c r="G80" s="49"/>
      <c r="H80" s="45"/>
    </row>
    <row r="81" spans="1:8" s="58" customFormat="1" x14ac:dyDescent="0.25">
      <c r="A81" s="52"/>
      <c r="B81" s="53"/>
      <c r="C81" s="54"/>
      <c r="D81" s="55"/>
      <c r="E81" s="56"/>
      <c r="F81" s="56"/>
      <c r="G81" s="56"/>
      <c r="H81" s="57"/>
    </row>
    <row r="82" spans="1:8" s="62" customFormat="1" ht="20.100000000000001" customHeight="1" x14ac:dyDescent="0.25">
      <c r="A82" s="59" t="s">
        <v>81</v>
      </c>
      <c r="B82" s="60"/>
      <c r="C82" s="61"/>
      <c r="F82" s="62" t="s">
        <v>82</v>
      </c>
      <c r="H82" s="63"/>
    </row>
    <row r="83" spans="1:8" s="65" customFormat="1" ht="19.5" customHeight="1" x14ac:dyDescent="0.25">
      <c r="A83" s="64" t="s">
        <v>83</v>
      </c>
      <c r="C83" s="66" t="s">
        <v>84</v>
      </c>
      <c r="D83" s="66"/>
      <c r="E83" s="62"/>
      <c r="F83" s="66" t="s">
        <v>85</v>
      </c>
      <c r="G83" s="66"/>
      <c r="H83" s="67"/>
    </row>
    <row r="84" spans="1:8" ht="45.75" customHeight="1" x14ac:dyDescent="0.25"/>
    <row r="85" spans="1:8" s="70" customFormat="1" ht="80.25" customHeight="1" x14ac:dyDescent="0.25">
      <c r="A85" s="68"/>
      <c r="B85" s="68"/>
      <c r="C85" s="68"/>
      <c r="D85" s="68"/>
      <c r="E85" s="68"/>
      <c r="F85" s="68"/>
      <c r="G85" s="68"/>
      <c r="H85" s="69"/>
    </row>
  </sheetData>
  <mergeCells count="12">
    <mergeCell ref="A28:G28"/>
    <mergeCell ref="A46:G46"/>
    <mergeCell ref="E81:G81"/>
    <mergeCell ref="C83:D83"/>
    <mergeCell ref="F83:G83"/>
    <mergeCell ref="A85:G85"/>
    <mergeCell ref="A3:G3"/>
    <mergeCell ref="A5:A6"/>
    <mergeCell ref="B5:B6"/>
    <mergeCell ref="C5:C6"/>
    <mergeCell ref="D5:G5"/>
    <mergeCell ref="A8:G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tnmyrosh</dc:creator>
  <cp:lastModifiedBy>tnmyrosh</cp:lastModifiedBy>
  <dcterms:created xsi:type="dcterms:W3CDTF">2021-12-01T10:53:20Z</dcterms:created>
  <dcterms:modified xsi:type="dcterms:W3CDTF">2021-12-01T10:55:28Z</dcterms:modified>
</cp:coreProperties>
</file>