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8" i="1" l="1"/>
  <c r="D108" i="1"/>
  <c r="G108" i="1" s="1"/>
  <c r="C108" i="1"/>
  <c r="E107" i="1"/>
  <c r="G107" i="1" s="1"/>
  <c r="D107" i="1"/>
  <c r="C107" i="1"/>
  <c r="E106" i="1"/>
  <c r="D106" i="1"/>
  <c r="C106" i="1"/>
  <c r="E105" i="1"/>
  <c r="G105" i="1" s="1"/>
  <c r="E104" i="1"/>
  <c r="G104" i="1" s="1"/>
  <c r="F100" i="1"/>
  <c r="F99" i="1"/>
  <c r="F98" i="1"/>
  <c r="E97" i="1"/>
  <c r="D97" i="1"/>
  <c r="G97" i="1" s="1"/>
  <c r="C97" i="1"/>
  <c r="C93" i="1"/>
  <c r="E92" i="1"/>
  <c r="D92" i="1"/>
  <c r="C92" i="1"/>
  <c r="E91" i="1"/>
  <c r="D91" i="1"/>
  <c r="C91" i="1"/>
  <c r="F88" i="1"/>
  <c r="F86" i="1"/>
  <c r="F84" i="1"/>
  <c r="F83" i="1"/>
  <c r="F81" i="1"/>
  <c r="F80" i="1"/>
  <c r="F79" i="1"/>
  <c r="F78" i="1"/>
  <c r="F77" i="1"/>
  <c r="F76" i="1"/>
  <c r="F75" i="1"/>
  <c r="F74" i="1"/>
  <c r="G67" i="1"/>
  <c r="F67" i="1"/>
  <c r="E66" i="1"/>
  <c r="G66" i="1" s="1"/>
  <c r="C66" i="1"/>
  <c r="C61" i="1" s="1"/>
  <c r="C90" i="1" s="1"/>
  <c r="F65" i="1"/>
  <c r="F64" i="1"/>
  <c r="F63" i="1"/>
  <c r="F62" i="1"/>
  <c r="E61" i="1"/>
  <c r="G61" i="1" s="1"/>
  <c r="D61" i="1"/>
  <c r="F60" i="1"/>
  <c r="F59" i="1"/>
  <c r="F58" i="1"/>
  <c r="F57" i="1"/>
  <c r="F56" i="1"/>
  <c r="F55" i="1"/>
  <c r="F54" i="1"/>
  <c r="E49" i="1"/>
  <c r="D49" i="1"/>
  <c r="D27" i="1" s="1"/>
  <c r="D94" i="1" s="1"/>
  <c r="C49" i="1"/>
  <c r="C27" i="1" s="1"/>
  <c r="F48" i="1"/>
  <c r="F47" i="1"/>
  <c r="F46" i="1"/>
  <c r="F45" i="1"/>
  <c r="F44" i="1"/>
  <c r="F43" i="1"/>
  <c r="F42" i="1"/>
  <c r="G41" i="1"/>
  <c r="F41" i="1"/>
  <c r="F40" i="1"/>
  <c r="F39" i="1"/>
  <c r="F38" i="1"/>
  <c r="G37" i="1"/>
  <c r="F37" i="1"/>
  <c r="G36" i="1"/>
  <c r="F36" i="1"/>
  <c r="G35" i="1"/>
  <c r="F35" i="1"/>
  <c r="F34" i="1"/>
  <c r="F33" i="1"/>
  <c r="F32" i="1"/>
  <c r="F31" i="1"/>
  <c r="F30" i="1"/>
  <c r="F29" i="1"/>
  <c r="F28" i="1"/>
  <c r="E27" i="1"/>
  <c r="F25" i="1"/>
  <c r="E24" i="1"/>
  <c r="E90" i="1" s="1"/>
  <c r="D24" i="1"/>
  <c r="D90" i="1" s="1"/>
  <c r="G22" i="1"/>
  <c r="F22" i="1"/>
  <c r="G21" i="1"/>
  <c r="F21" i="1"/>
  <c r="G20" i="1"/>
  <c r="F20" i="1"/>
  <c r="E19" i="1"/>
  <c r="G19" i="1" s="1"/>
  <c r="G18" i="1"/>
  <c r="F18" i="1"/>
  <c r="G17" i="1"/>
  <c r="F17" i="1"/>
  <c r="F16" i="1"/>
  <c r="F15" i="1"/>
  <c r="G14" i="1"/>
  <c r="F14" i="1"/>
  <c r="F13" i="1"/>
  <c r="G12" i="1"/>
  <c r="F12" i="1"/>
  <c r="C11" i="1"/>
  <c r="G10" i="1"/>
  <c r="F10" i="1"/>
  <c r="E9" i="1"/>
  <c r="D9" i="1"/>
  <c r="D93" i="1" s="1"/>
  <c r="G106" i="1" l="1"/>
  <c r="F108" i="1"/>
  <c r="D109" i="1"/>
  <c r="D110" i="1" s="1"/>
  <c r="F97" i="1"/>
  <c r="D23" i="1"/>
  <c r="D73" i="1" s="1"/>
  <c r="F24" i="1"/>
  <c r="F92" i="1"/>
  <c r="C94" i="1"/>
  <c r="C109" i="1" s="1"/>
  <c r="C110" i="1" s="1"/>
  <c r="F49" i="1"/>
  <c r="F91" i="1"/>
  <c r="F107" i="1"/>
  <c r="G27" i="1"/>
  <c r="G90" i="1"/>
  <c r="F90" i="1"/>
  <c r="E93" i="1"/>
  <c r="F9" i="1"/>
  <c r="F19" i="1"/>
  <c r="C23" i="1"/>
  <c r="C73" i="1" s="1"/>
  <c r="F27" i="1"/>
  <c r="F105" i="1"/>
  <c r="G9" i="1"/>
  <c r="E11" i="1"/>
  <c r="E23" i="1" s="1"/>
  <c r="F61" i="1"/>
  <c r="F66" i="1"/>
  <c r="E103" i="1"/>
  <c r="F104" i="1"/>
  <c r="F106" i="1"/>
  <c r="G23" i="1" l="1"/>
  <c r="E73" i="1"/>
  <c r="F23" i="1"/>
  <c r="C82" i="1"/>
  <c r="C85" i="1" s="1"/>
  <c r="C87" i="1" s="1"/>
  <c r="C96" i="1"/>
  <c r="C101" i="1" s="1"/>
  <c r="G93" i="1"/>
  <c r="F93" i="1"/>
  <c r="F11" i="1"/>
  <c r="E94" i="1"/>
  <c r="G11" i="1"/>
  <c r="F103" i="1"/>
  <c r="G103" i="1"/>
  <c r="D82" i="1"/>
  <c r="D85" i="1" s="1"/>
  <c r="D96" i="1"/>
  <c r="D101" i="1" s="1"/>
  <c r="E96" i="1" l="1"/>
  <c r="F73" i="1"/>
  <c r="E82" i="1"/>
  <c r="G94" i="1"/>
  <c r="F94" i="1"/>
  <c r="E109" i="1"/>
  <c r="E85" i="1" l="1"/>
  <c r="F82" i="1"/>
  <c r="G109" i="1"/>
  <c r="F109" i="1"/>
  <c r="E110" i="1"/>
  <c r="E101" i="1"/>
  <c r="F96" i="1"/>
  <c r="G96" i="1"/>
  <c r="G101" i="1" l="1"/>
  <c r="F101" i="1"/>
  <c r="G110" i="1"/>
  <c r="F110" i="1"/>
  <c r="F85" i="1"/>
  <c r="E87" i="1"/>
  <c r="F87" i="1" s="1"/>
</calcChain>
</file>

<file path=xl/sharedStrings.xml><?xml version="1.0" encoding="utf-8"?>
<sst xmlns="http://schemas.openxmlformats.org/spreadsheetml/2006/main" count="136" uniqueCount="128">
  <si>
    <t>Продовження додатка 3</t>
  </si>
  <si>
    <t>Таблиця 1</t>
  </si>
  <si>
    <t>Таблиця І. Формування фінансових результатів</t>
  </si>
  <si>
    <t>Найменування показника</t>
  </si>
  <si>
    <t xml:space="preserve">Код рядка </t>
  </si>
  <si>
    <t>Минулий рік (анало-
гічний період)</t>
  </si>
  <si>
    <t>Звітний період</t>
  </si>
  <si>
    <t xml:space="preserve">план </t>
  </si>
  <si>
    <t>факт</t>
  </si>
  <si>
    <t>відхи-
лення,  +/–</t>
  </si>
  <si>
    <t>виконання, %</t>
  </si>
  <si>
    <t xml:space="preserve">пояснення та обґрунтування відхилення від запланованого рівня доходів/витрат                               </t>
  </si>
  <si>
    <t>Доходи і витрати (деталізація)</t>
  </si>
  <si>
    <t>Чистий дохід від реалізації продукції (товарів, робіт, послуг) (розшифрувати)</t>
  </si>
  <si>
    <t>Цільове фінансування на виконання Програм міської ради</t>
  </si>
  <si>
    <t>1000/1</t>
  </si>
  <si>
    <t>Собівартість реалізованої продукції (товарів, робіт, послуг) (розшифрувати)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</si>
  <si>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</si>
  <si>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</si>
  <si>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</si>
  <si>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</si>
  <si>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</si>
  <si>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</si>
  <si>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</si>
  <si>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</si>
  <si>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по обслуговуванню системи відеоспостереження</t>
  </si>
  <si>
    <t>1018/1</t>
  </si>
  <si>
    <t>поліграфічні послуги на випуск бюлетенів</t>
  </si>
  <si>
    <t>1018/2</t>
  </si>
  <si>
    <t>витрати на обслуговування сайту</t>
  </si>
  <si>
    <t>1018/3</t>
  </si>
  <si>
    <t>Валовий прибуток (збиток)</t>
  </si>
  <si>
    <t>Інші операційні доходи (розшифрувати), у тому числі:</t>
  </si>
  <si>
    <t xml:space="preserve">цільове фінансування капітальних інвестицій </t>
  </si>
  <si>
    <t>1030/1</t>
  </si>
  <si>
    <t>1030/2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</si>
  <si>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</si>
  <si>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</si>
  <si>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</si>
  <si>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</si>
  <si>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</si>
  <si>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</si>
  <si>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</si>
  <si>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</si>
  <si>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</si>
  <si>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</si>
  <si>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</si>
  <si>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</si>
  <si>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</si>
  <si>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</si>
  <si>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</si>
  <si>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</si>
  <si>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</si>
  <si>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</si>
  <si>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</si>
  <si>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</si>
  <si>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інші адміністративні витрати (канцтовари, охорона, мінвода)</t>
  </si>
  <si>
    <t>предмети, матеріали, обладнання, інвентар</t>
  </si>
  <si>
    <t>1062/1</t>
  </si>
  <si>
    <t>електроенергія</t>
  </si>
  <si>
    <t>1062/2</t>
  </si>
  <si>
    <t>водопостачання</t>
  </si>
  <si>
    <t>1062/3</t>
  </si>
  <si>
    <t>інші витрати</t>
  </si>
  <si>
    <t>1062/4</t>
  </si>
  <si>
    <t>Витрати на збут, у тому числі:</t>
  </si>
  <si>
    <t>транспортні витрати</t>
  </si>
  <si>
    <t>витрати на зберігання та упаковку</t>
  </si>
  <si>
    <t>витрати на рекламу</t>
  </si>
  <si>
    <t>інші витрати на збут (розшифрувати)</t>
  </si>
  <si>
    <t>Інші операційні витрати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</si>
  <si>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</si>
  <si>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</si>
  <si>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</si>
  <si>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курсові різниці</t>
  </si>
  <si>
    <t xml:space="preserve">інші операційні витрати </t>
  </si>
  <si>
    <t>заохочувальні виплати</t>
  </si>
  <si>
    <t>1085/1</t>
  </si>
  <si>
    <t>податок на землю</t>
  </si>
  <si>
    <t>1085/2</t>
  </si>
  <si>
    <t>штрафи, пені</t>
  </si>
  <si>
    <t>1085/3</t>
  </si>
  <si>
    <t>послуги з електропостачання</t>
  </si>
  <si>
    <t>1085/4</t>
  </si>
  <si>
    <t>комунальні послуги</t>
  </si>
  <si>
    <t>1085/5</t>
  </si>
  <si>
    <t>витрати по безкоштовній передачі ОЗ (недоамортизована частина вартості ОЗ)</t>
  </si>
  <si>
    <t>1085/6</t>
  </si>
  <si>
    <t>Фінансовий результат від операційної діяльності</t>
  </si>
  <si>
    <t>Дохід від участі в капіталі (розшифрувати)</t>
  </si>
  <si>
    <t>Інші фінансові доходи (розшифрувати)</t>
  </si>
  <si>
    <t>Втрати від участі в капіталі (розшифрувати)</t>
  </si>
  <si>
    <t>Фінансові витрати (розшифрувати)</t>
  </si>
  <si>
    <t>Інші доходи (розшифрувати), у тому числі:</t>
  </si>
  <si>
    <t>Інші витрати (розшифрувати), у тому числі:</t>
  </si>
  <si>
    <t>Фінансовий результат до оподаткування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</si>
  <si>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</si>
  <si>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</si>
  <si>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Чистий  фінансовий результат, у тому числі:</t>
  </si>
  <si>
    <t xml:space="preserve">прибуток </t>
  </si>
  <si>
    <t>збиток</t>
  </si>
  <si>
    <t>Неконтрольована частка</t>
  </si>
  <si>
    <t>Доходи і витрати (узагальнені показники)</t>
  </si>
  <si>
    <t>Інші операційні доходи/витрати
(рядок 1030 - рядок 1080)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</si>
  <si>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</si>
  <si>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</si>
  <si>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Усього доходів (рядок 1000 + рядок 1030 + рядок 1110 + рядок 1120 + рядок 1150)</t>
  </si>
  <si>
    <t>Усього витрат (рядок 1010 + рядок 1040 + рядок 1070 + рядок 1080 + рядок 1130 + рядок 1140 + рядок 1160 + рядок 1180 + рядок 1190)</t>
  </si>
  <si>
    <t>Розрахунок показника EBITDA</t>
  </si>
  <si>
    <t>Фінансовий результат від операційної діяльності, рядок 1100</t>
  </si>
  <si>
    <t>плюс амортизація, рядок 1530</t>
  </si>
  <si>
    <t>мінус операційні доходи від курсових різниць, рядок 1031</t>
  </si>
  <si>
    <t>плюс операційні витрати від курсових різниць, рядок 1084</t>
  </si>
  <si>
    <t>мінус/плюс значні нетипові операційні доходи/витрати (розшифрувати)</t>
  </si>
  <si>
    <t>EBITDA</t>
  </si>
  <si>
    <t>Елементи операційних витрат</t>
  </si>
  <si>
    <t>Матеріальні витрати, у тому числі:</t>
  </si>
  <si>
    <t>витрати на паливо та енергію</t>
  </si>
  <si>
    <t>Витрати на оплату праці</t>
  </si>
  <si>
    <t>Відрахування на соціальні заходи</t>
  </si>
  <si>
    <t>Амортизація</t>
  </si>
  <si>
    <t>Інші операційні витрати</t>
  </si>
  <si>
    <t>Усього</t>
  </si>
  <si>
    <t>Директор КП "Інфо-Рада-Дніпро"</t>
  </si>
  <si>
    <t>Цимиренко Д.Л.</t>
  </si>
  <si>
    <t xml:space="preserve">                                                 (посада)</t>
  </si>
  <si>
    <t>(підпис)</t>
  </si>
  <si>
    <t xml:space="preserve">         (ініціали,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</si>
</sst>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i/>
      <sz val="17"/>
      <name val="Times New Roman"/>
      <family val="1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3" borderId="0" applyNumberFormat="0" applyFill="0" applyAlignment="0">
      <alignment horizontal="center"/>
      <protection locked="0"/>
    </xf>
  </cellStyleXfs>
  <cellXfs count="74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quotePrefix="1" applyFont="1" applyFill="1" applyBorder="1" applyAlignment="1">
      <alignment horizontal="center" vertical="center"/>
    </xf>
    <xf numFmtId="3" fontId="3" fillId="2" borderId="1" xfId="0" quotePrefix="1" applyNumberFormat="1" applyFont="1" applyFill="1" applyBorder="1" applyAlignment="1">
      <alignment horizontal="center" vertical="center" wrapText="1"/>
    </xf>
    <xf numFmtId="3" fontId="3" fillId="0" borderId="1" xfId="0" quotePrefix="1" applyNumberFormat="1" applyFont="1" applyFill="1" applyBorder="1" applyAlignment="1">
      <alignment horizontal="center" vertical="center" wrapText="1"/>
    </xf>
    <xf numFmtId="164" fontId="3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3" fontId="3" fillId="4" borderId="1" xfId="0" quotePrefix="1" applyNumberFormat="1" applyFont="1" applyFill="1" applyBorder="1" applyAlignment="1">
      <alignment horizontal="center" vertical="center" wrapText="1"/>
    </xf>
    <xf numFmtId="3" fontId="3" fillId="5" borderId="1" xfId="0" quotePrefix="1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165" fontId="6" fillId="2" borderId="1" xfId="0" quotePrefix="1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quotePrefix="1" applyFont="1" applyFill="1" applyBorder="1" applyAlignment="1">
      <alignment horizontal="center" vertical="center"/>
    </xf>
    <xf numFmtId="3" fontId="2" fillId="2" borderId="1" xfId="0" quotePrefix="1" applyNumberFormat="1" applyFont="1" applyFill="1" applyBorder="1" applyAlignment="1">
      <alignment horizontal="center" vertical="center" wrapText="1"/>
    </xf>
    <xf numFmtId="3" fontId="2" fillId="5" borderId="1" xfId="0" quotePrefix="1" applyNumberFormat="1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 shrinkToFi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1" xfId="1" applyFont="1" applyFill="1" applyBorder="1" applyAlignment="1">
      <alignment horizontal="left" vertical="center" wrapText="1"/>
      <protection locked="0"/>
    </xf>
    <xf numFmtId="3" fontId="3" fillId="5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quotePrefix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</cellXfs>
  <cellStyles count="2">
    <cellStyle name="Normal_GSE DCF_Model_31_07_09 fin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1295400</xdr:colOff>
      <xdr:row>112</xdr:row>
      <xdr:rowOff>63500</xdr:rowOff>
    </xdr:from>
    <xdr:to>
      <xdr:col>0</xdr:col>
      <xdr:colOff>4972050</xdr:colOff>
      <xdr:row>112</xdr:row>
      <xdr:rowOff>63500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4D040000}"/>
            </a:ext>
          </a:extLst>
        </xdr:cNvPr>
        <xdr:cNvSpPr>
          <a:spLocks noChangeShapeType="1"/>
        </xdr:cNvSpPr>
      </xdr:nvSpPr>
      <xdr:spPr bwMode="auto">
        <a:xfrm>
          <a:off x="1295400" y="43868975"/>
          <a:ext cx="3676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781050</xdr:colOff>
      <xdr:row>111</xdr:row>
      <xdr:rowOff>0</xdr:rowOff>
    </xdr:from>
    <xdr:to>
      <xdr:col>4</xdr:col>
      <xdr:colOff>552450</xdr:colOff>
      <xdr:row>111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100-00004E040000}"/>
            </a:ext>
          </a:extLst>
        </xdr:cNvPr>
        <xdr:cNvSpPr>
          <a:spLocks noChangeShapeType="1"/>
        </xdr:cNvSpPr>
      </xdr:nvSpPr>
      <xdr:spPr bwMode="auto">
        <a:xfrm>
          <a:off x="5810250" y="43548300"/>
          <a:ext cx="2552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50800</xdr:colOff>
      <xdr:row>112</xdr:row>
      <xdr:rowOff>101600</xdr:rowOff>
    </xdr:from>
    <xdr:to>
      <xdr:col>8</xdr:col>
      <xdr:colOff>53975</xdr:colOff>
      <xdr:row>112</xdr:row>
      <xdr:rowOff>101600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SpPr>
          <a:spLocks noChangeShapeType="1"/>
        </xdr:cNvSpPr>
      </xdr:nvSpPr>
      <xdr:spPr bwMode="auto">
        <a:xfrm>
          <a:off x="9652000" y="43907075"/>
          <a:ext cx="2460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7"/>
  <sheetViews>
    <sheetView tabSelected="1" topLeftCell="A3" workbookViewId="0">
      <selection activeCell="A5" sqref="A5:A6"/>
    </sheetView>
  </sheetViews>
  <sheetFormatPr defaultRowHeight="20.25" outlineLevelRow="1" x14ac:dyDescent="0.25"/>
  <cols>
    <col min="1" max="1" width="75.42578125" style="1" customWidth="1"/>
    <col min="2" max="2" width="12" style="69" customWidth="1"/>
    <col min="3" max="3" width="17" style="70" customWidth="1"/>
    <col min="4" max="4" width="12.7109375" style="69" customWidth="1"/>
    <col min="5" max="5" width="13.5703125" style="70" customWidth="1"/>
    <col min="6" max="6" width="13.28515625" style="69" customWidth="1"/>
    <col min="7" max="7" width="17.5703125" style="69" customWidth="1"/>
    <col min="8" max="8" width="19.28515625" style="69" customWidth="1"/>
    <col min="9" max="16384" width="9.140625" style="1"/>
  </cols>
  <sheetData>
    <row r="1" spans="1:8" hidden="1" outlineLevel="1" x14ac:dyDescent="0.25">
      <c r="B1" s="2"/>
      <c r="C1" s="3"/>
      <c r="D1" s="2"/>
      <c r="E1" s="3"/>
      <c r="F1" s="2"/>
      <c r="G1" s="2"/>
      <c r="H1" s="4" t="s">
        <v>0</v>
      </c>
    </row>
    <row r="2" spans="1:8" hidden="1" outlineLevel="1" x14ac:dyDescent="0.25">
      <c r="B2" s="2"/>
      <c r="C2" s="3"/>
      <c r="D2" s="2"/>
      <c r="E2" s="3"/>
      <c r="F2" s="2"/>
      <c r="G2" s="2"/>
      <c r="H2" s="4" t="s">
        <v>1</v>
      </c>
    </row>
    <row r="3" spans="1:8" s="6" customFormat="1" ht="22.5" collapsed="1" x14ac:dyDescent="0.25">
      <c r="A3" s="5" t="s">
        <v>2</v>
      </c>
      <c r="B3" s="5"/>
      <c r="C3" s="5"/>
      <c r="D3" s="5"/>
      <c r="E3" s="5"/>
      <c r="F3" s="5"/>
      <c r="G3" s="5"/>
      <c r="H3" s="5"/>
    </row>
    <row r="4" spans="1:8" s="6" customFormat="1" ht="12.75" customHeight="1" x14ac:dyDescent="0.25">
      <c r="A4" s="7"/>
      <c r="B4" s="8"/>
      <c r="C4" s="9"/>
      <c r="D4" s="8"/>
      <c r="E4" s="9"/>
      <c r="F4" s="8"/>
      <c r="G4" s="8"/>
      <c r="H4" s="8"/>
    </row>
    <row r="5" spans="1:8" s="6" customFormat="1" ht="25.5" customHeight="1" x14ac:dyDescent="0.25">
      <c r="A5" s="10" t="s">
        <v>3</v>
      </c>
      <c r="B5" s="11" t="s">
        <v>4</v>
      </c>
      <c r="C5" s="12" t="s">
        <v>5</v>
      </c>
      <c r="D5" s="10" t="s">
        <v>6</v>
      </c>
      <c r="E5" s="10"/>
      <c r="F5" s="10"/>
      <c r="G5" s="10"/>
      <c r="H5" s="10"/>
    </row>
    <row r="6" spans="1:8" s="6" customFormat="1" ht="225" x14ac:dyDescent="0.25">
      <c r="A6" s="10"/>
      <c r="B6" s="11"/>
      <c r="C6" s="13"/>
      <c r="D6" s="14" t="s">
        <v>7</v>
      </c>
      <c r="E6" s="15" t="s">
        <v>8</v>
      </c>
      <c r="F6" s="16" t="s">
        <v>9</v>
      </c>
      <c r="G6" s="16" t="s">
        <v>10</v>
      </c>
      <c r="H6" s="14" t="s">
        <v>11</v>
      </c>
    </row>
    <row r="7" spans="1:8" s="6" customFormat="1" ht="22.5" x14ac:dyDescent="0.25">
      <c r="A7" s="17">
        <v>1</v>
      </c>
      <c r="B7" s="14">
        <v>2</v>
      </c>
      <c r="C7" s="15">
        <v>3</v>
      </c>
      <c r="D7" s="14">
        <v>4</v>
      </c>
      <c r="E7" s="15">
        <v>5</v>
      </c>
      <c r="F7" s="14">
        <v>6</v>
      </c>
      <c r="G7" s="14">
        <v>7</v>
      </c>
      <c r="H7" s="14">
        <v>8</v>
      </c>
    </row>
    <row r="8" spans="1:8" s="21" customFormat="1" ht="26.25" customHeight="1" x14ac:dyDescent="0.25">
      <c r="A8" s="18" t="s">
        <v>12</v>
      </c>
      <c r="B8" s="19"/>
      <c r="C8" s="19"/>
      <c r="D8" s="19"/>
      <c r="E8" s="19"/>
      <c r="F8" s="19"/>
      <c r="G8" s="19"/>
      <c r="H8" s="20"/>
    </row>
    <row r="9" spans="1:8" s="21" customFormat="1" ht="45" x14ac:dyDescent="0.25">
      <c r="A9" s="22" t="s">
        <v>13</v>
      </c>
      <c r="B9" s="23">
        <v>1000</v>
      </c>
      <c r="C9" s="24">
        <v>15453</v>
      </c>
      <c r="D9" s="25">
        <f>D10</f>
        <v>11875</v>
      </c>
      <c r="E9" s="24">
        <f>E10</f>
        <v>12922</v>
      </c>
      <c r="F9" s="25">
        <f>E9-D9</f>
        <v>1047</v>
      </c>
      <c r="G9" s="26">
        <f>E9/D9*100</f>
        <v>108.81684210526316</v>
      </c>
      <c r="H9" s="27"/>
    </row>
    <row r="10" spans="1:8" s="21" customFormat="1" ht="46.5" x14ac:dyDescent="0.25">
      <c r="A10" s="28" t="s">
        <v>14</v>
      </c>
      <c r="B10" s="17" t="s">
        <v>15</v>
      </c>
      <c r="C10" s="29">
        <v>15453</v>
      </c>
      <c r="D10" s="25">
        <v>11875</v>
      </c>
      <c r="E10" s="29">
        <v>12922</v>
      </c>
      <c r="F10" s="25">
        <f t="shared" ref="F10:F83" si="0">E10-D10</f>
        <v>1047</v>
      </c>
      <c r="G10" s="26">
        <f>E10/D10*100</f>
        <v>108.81684210526316</v>
      </c>
      <c r="H10" s="27"/>
    </row>
    <row r="11" spans="1:8" s="6" customFormat="1" ht="45" x14ac:dyDescent="0.25">
      <c r="A11" s="22" t="s">
        <v>16</v>
      </c>
      <c r="B11" s="23">
        <v>1010</v>
      </c>
      <c r="C11" s="24">
        <f>SUM(C12:C19)</f>
        <v>0</v>
      </c>
      <c r="D11" s="30"/>
      <c r="E11" s="24">
        <f>SUM(E12:E19)</f>
        <v>0</v>
      </c>
      <c r="F11" s="25">
        <f t="shared" si="0"/>
        <v>0</v>
      </c>
      <c r="G11" s="26" t="e">
        <f>E11/D11*100</f>
        <v>#DIV/0!</v>
      </c>
      <c r="H11" s="27"/>
    </row>
    <row r="12" spans="1:8" s="34" customFormat="1" ht="22.5" x14ac:dyDescent="0.25">
      <c r="A12" s="22" t="s">
        <v>17</v>
      </c>
      <c r="B12" s="14">
        <v>1011</v>
      </c>
      <c r="C12" s="31"/>
      <c r="D12" s="32"/>
      <c r="E12" s="31"/>
      <c r="F12" s="25">
        <f t="shared" si="0"/>
        <v>0</v>
      </c>
      <c r="G12" s="26" t="e">
        <f>E12/D12*100</f>
        <v>#DIV/0!</v>
      </c>
      <c r="H12" s="33"/>
    </row>
    <row r="13" spans="1:8" s="34" customFormat="1" ht="22.5" x14ac:dyDescent="0.25">
      <c r="A13" s="22" t="s">
        <v>18</v>
      </c>
      <c r="B13" s="14">
        <v>1012</v>
      </c>
      <c r="C13" s="31"/>
      <c r="D13" s="32"/>
      <c r="E13" s="31"/>
      <c r="F13" s="25">
        <f t="shared" si="0"/>
        <v>0</v>
      </c>
      <c r="G13" s="26"/>
      <c r="H13" s="33"/>
    </row>
    <row r="14" spans="1:8" s="34" customFormat="1" ht="22.5" x14ac:dyDescent="0.25">
      <c r="A14" s="22" t="s">
        <v>19</v>
      </c>
      <c r="B14" s="14">
        <v>1013</v>
      </c>
      <c r="C14" s="31"/>
      <c r="D14" s="32"/>
      <c r="E14" s="31"/>
      <c r="F14" s="25">
        <f t="shared" si="0"/>
        <v>0</v>
      </c>
      <c r="G14" s="26" t="e">
        <f>E14/D14*100</f>
        <v>#DIV/0!</v>
      </c>
      <c r="H14" s="33"/>
    </row>
    <row r="15" spans="1:8" s="34" customFormat="1" ht="22.5" x14ac:dyDescent="0.25">
      <c r="A15" s="22" t="s">
        <v>20</v>
      </c>
      <c r="B15" s="14">
        <v>1014</v>
      </c>
      <c r="C15" s="35"/>
      <c r="D15" s="32"/>
      <c r="E15" s="31"/>
      <c r="F15" s="25">
        <f t="shared" si="0"/>
        <v>0</v>
      </c>
      <c r="G15" s="26"/>
      <c r="H15" s="33"/>
    </row>
    <row r="16" spans="1:8" s="34" customFormat="1" ht="22.5" x14ac:dyDescent="0.25">
      <c r="A16" s="22" t="s">
        <v>21</v>
      </c>
      <c r="B16" s="14">
        <v>1015</v>
      </c>
      <c r="C16" s="35"/>
      <c r="D16" s="32"/>
      <c r="E16" s="31"/>
      <c r="F16" s="25">
        <f t="shared" si="0"/>
        <v>0</v>
      </c>
      <c r="G16" s="26"/>
      <c r="H16" s="33"/>
    </row>
    <row r="17" spans="1:8" s="34" customFormat="1" ht="67.5" x14ac:dyDescent="0.25">
      <c r="A17" s="22" t="s">
        <v>22</v>
      </c>
      <c r="B17" s="14">
        <v>1016</v>
      </c>
      <c r="C17" s="31"/>
      <c r="D17" s="32"/>
      <c r="E17" s="31"/>
      <c r="F17" s="25">
        <f t="shared" si="0"/>
        <v>0</v>
      </c>
      <c r="G17" s="26" t="e">
        <f t="shared" ref="G17:G23" si="1">E17/D17*100</f>
        <v>#DIV/0!</v>
      </c>
      <c r="H17" s="33"/>
    </row>
    <row r="18" spans="1:8" s="34" customFormat="1" ht="45" x14ac:dyDescent="0.25">
      <c r="A18" s="22" t="s">
        <v>23</v>
      </c>
      <c r="B18" s="14">
        <v>1017</v>
      </c>
      <c r="C18" s="36"/>
      <c r="D18" s="32"/>
      <c r="E18" s="31"/>
      <c r="F18" s="25">
        <f t="shared" si="0"/>
        <v>0</v>
      </c>
      <c r="G18" s="26" t="e">
        <f t="shared" si="1"/>
        <v>#DIV/0!</v>
      </c>
      <c r="H18" s="33"/>
    </row>
    <row r="19" spans="1:8" s="34" customFormat="1" ht="22.5" x14ac:dyDescent="0.25">
      <c r="A19" s="22" t="s">
        <v>24</v>
      </c>
      <c r="B19" s="14">
        <v>1018</v>
      </c>
      <c r="C19" s="36"/>
      <c r="D19" s="37"/>
      <c r="E19" s="31">
        <f>E20+E21+E22</f>
        <v>0</v>
      </c>
      <c r="F19" s="25">
        <f t="shared" si="0"/>
        <v>0</v>
      </c>
      <c r="G19" s="26" t="e">
        <f t="shared" si="1"/>
        <v>#DIV/0!</v>
      </c>
      <c r="H19" s="33"/>
    </row>
    <row r="20" spans="1:8" s="34" customFormat="1" ht="22.5" x14ac:dyDescent="0.25">
      <c r="A20" s="38" t="s">
        <v>25</v>
      </c>
      <c r="B20" s="14" t="s">
        <v>26</v>
      </c>
      <c r="C20" s="31"/>
      <c r="D20" s="32"/>
      <c r="E20" s="31"/>
      <c r="F20" s="25">
        <f t="shared" si="0"/>
        <v>0</v>
      </c>
      <c r="G20" s="26" t="e">
        <f t="shared" si="1"/>
        <v>#DIV/0!</v>
      </c>
      <c r="H20" s="33"/>
    </row>
    <row r="21" spans="1:8" s="34" customFormat="1" ht="22.5" x14ac:dyDescent="0.25">
      <c r="A21" s="38" t="s">
        <v>27</v>
      </c>
      <c r="B21" s="14" t="s">
        <v>28</v>
      </c>
      <c r="C21" s="31"/>
      <c r="D21" s="32"/>
      <c r="E21" s="31"/>
      <c r="F21" s="25">
        <f t="shared" si="0"/>
        <v>0</v>
      </c>
      <c r="G21" s="26" t="e">
        <f t="shared" si="1"/>
        <v>#DIV/0!</v>
      </c>
      <c r="H21" s="33"/>
    </row>
    <row r="22" spans="1:8" s="34" customFormat="1" ht="22.5" x14ac:dyDescent="0.25">
      <c r="A22" s="38" t="s">
        <v>29</v>
      </c>
      <c r="B22" s="14" t="s">
        <v>30</v>
      </c>
      <c r="C22" s="31"/>
      <c r="D22" s="32"/>
      <c r="E22" s="31"/>
      <c r="F22" s="25">
        <f t="shared" si="0"/>
        <v>0</v>
      </c>
      <c r="G22" s="26" t="e">
        <f t="shared" si="1"/>
        <v>#DIV/0!</v>
      </c>
      <c r="H22" s="33"/>
    </row>
    <row r="23" spans="1:8" s="21" customFormat="1" ht="22.5" x14ac:dyDescent="0.25">
      <c r="A23" s="39" t="s">
        <v>31</v>
      </c>
      <c r="B23" s="40">
        <v>1020</v>
      </c>
      <c r="C23" s="41">
        <f>C9-C11</f>
        <v>15453</v>
      </c>
      <c r="D23" s="42">
        <f>D9-D11</f>
        <v>11875</v>
      </c>
      <c r="E23" s="41">
        <f>E9-E11</f>
        <v>12922</v>
      </c>
      <c r="F23" s="25">
        <f t="shared" si="0"/>
        <v>1047</v>
      </c>
      <c r="G23" s="26">
        <f t="shared" si="1"/>
        <v>108.81684210526316</v>
      </c>
      <c r="H23" s="43"/>
    </row>
    <row r="24" spans="1:8" s="6" customFormat="1" ht="45" x14ac:dyDescent="0.25">
      <c r="A24" s="22" t="s">
        <v>32</v>
      </c>
      <c r="B24" s="23">
        <v>1030</v>
      </c>
      <c r="C24" s="29"/>
      <c r="D24" s="24">
        <f t="shared" ref="D24:E24" si="2">D25+D26</f>
        <v>900</v>
      </c>
      <c r="E24" s="29">
        <f t="shared" si="2"/>
        <v>0</v>
      </c>
      <c r="F24" s="25">
        <f t="shared" si="0"/>
        <v>-900</v>
      </c>
      <c r="G24" s="26"/>
      <c r="H24" s="27"/>
    </row>
    <row r="25" spans="1:8" s="6" customFormat="1" ht="22.5" x14ac:dyDescent="0.25">
      <c r="A25" s="44" t="s">
        <v>33</v>
      </c>
      <c r="B25" s="23" t="s">
        <v>34</v>
      </c>
      <c r="C25" s="29"/>
      <c r="D25" s="25">
        <v>900</v>
      </c>
      <c r="E25" s="29"/>
      <c r="F25" s="25">
        <f t="shared" si="0"/>
        <v>-900</v>
      </c>
      <c r="G25" s="26"/>
      <c r="H25" s="27"/>
    </row>
    <row r="26" spans="1:8" s="6" customFormat="1" ht="46.5" x14ac:dyDescent="0.25">
      <c r="A26" s="28" t="s">
        <v>14</v>
      </c>
      <c r="B26" s="23" t="s">
        <v>35</v>
      </c>
      <c r="C26" s="29"/>
      <c r="D26" s="25"/>
      <c r="E26" s="29"/>
      <c r="F26" s="25"/>
      <c r="G26" s="26"/>
      <c r="H26" s="27"/>
    </row>
    <row r="27" spans="1:8" s="6" customFormat="1" ht="22.5" x14ac:dyDescent="0.25">
      <c r="A27" s="22" t="s">
        <v>36</v>
      </c>
      <c r="B27" s="23">
        <v>1040</v>
      </c>
      <c r="C27" s="24">
        <f>C28+C29+C30+C31+C32+C33+C34+C35+C36+C37+C38+C39+C40+C41+C42+C43+C44+C45+C46+C47+C48+C49+C54+C55+C56+C57+C58+C59+C60</f>
        <v>16959</v>
      </c>
      <c r="D27" s="30">
        <f>D28+D29+D30+D31+D32+D33+D34+D35+D36+D37+D38+D39+D40+D41+D42+D43+D44+D45+D46+D47+D48+D49+D54+D55+D56+D57+D58+D59+D60</f>
        <v>12775</v>
      </c>
      <c r="E27" s="24">
        <f>E28+E29+E30+E31+E32+E33+E34+E35+E36+E37+E38+E39+E40+E41+E42+E43+E44+E45+E46+E47+E48+E49+E54+E55+E56+E57+E58+E59+E60</f>
        <v>12548</v>
      </c>
      <c r="F27" s="25">
        <f t="shared" si="0"/>
        <v>-227</v>
      </c>
      <c r="G27" s="26">
        <f>E27/D27*100</f>
        <v>98.223091976516628</v>
      </c>
      <c r="H27" s="27"/>
    </row>
    <row r="28" spans="1:8" s="6" customFormat="1" ht="45" x14ac:dyDescent="0.25">
      <c r="A28" s="22" t="s">
        <v>37</v>
      </c>
      <c r="B28" s="23">
        <v>1041</v>
      </c>
      <c r="C28" s="24"/>
      <c r="D28" s="25"/>
      <c r="E28" s="24"/>
      <c r="F28" s="25">
        <f t="shared" si="0"/>
        <v>0</v>
      </c>
      <c r="G28" s="26"/>
      <c r="H28" s="27"/>
    </row>
    <row r="29" spans="1:8" s="6" customFormat="1" ht="22.5" x14ac:dyDescent="0.25">
      <c r="A29" s="22" t="s">
        <v>38</v>
      </c>
      <c r="B29" s="23">
        <v>1042</v>
      </c>
      <c r="C29" s="24"/>
      <c r="D29" s="25"/>
      <c r="E29" s="24"/>
      <c r="F29" s="25">
        <f t="shared" si="0"/>
        <v>0</v>
      </c>
      <c r="G29" s="26"/>
      <c r="H29" s="27"/>
    </row>
    <row r="30" spans="1:8" s="6" customFormat="1" ht="22.5" x14ac:dyDescent="0.25">
      <c r="A30" s="22" t="s">
        <v>39</v>
      </c>
      <c r="B30" s="23">
        <v>1043</v>
      </c>
      <c r="C30" s="24"/>
      <c r="D30" s="25"/>
      <c r="E30" s="24"/>
      <c r="F30" s="25">
        <f t="shared" si="0"/>
        <v>0</v>
      </c>
      <c r="G30" s="26"/>
      <c r="H30" s="27"/>
    </row>
    <row r="31" spans="1:8" s="6" customFormat="1" ht="22.5" x14ac:dyDescent="0.25">
      <c r="A31" s="22" t="s">
        <v>40</v>
      </c>
      <c r="B31" s="23">
        <v>1044</v>
      </c>
      <c r="C31" s="24"/>
      <c r="D31" s="25"/>
      <c r="E31" s="24"/>
      <c r="F31" s="25">
        <f t="shared" si="0"/>
        <v>0</v>
      </c>
      <c r="G31" s="26"/>
      <c r="H31" s="27"/>
    </row>
    <row r="32" spans="1:8" s="6" customFormat="1" ht="22.5" x14ac:dyDescent="0.25">
      <c r="A32" s="22" t="s">
        <v>41</v>
      </c>
      <c r="B32" s="23">
        <v>1045</v>
      </c>
      <c r="C32" s="24"/>
      <c r="D32" s="25"/>
      <c r="E32" s="24"/>
      <c r="F32" s="25">
        <f t="shared" si="0"/>
        <v>0</v>
      </c>
      <c r="G32" s="26"/>
      <c r="H32" s="27"/>
    </row>
    <row r="33" spans="1:8" s="34" customFormat="1" ht="22.5" x14ac:dyDescent="0.25">
      <c r="A33" s="22" t="s">
        <v>42</v>
      </c>
      <c r="B33" s="23">
        <v>1046</v>
      </c>
      <c r="C33" s="24"/>
      <c r="D33" s="25"/>
      <c r="E33" s="24"/>
      <c r="F33" s="25">
        <f t="shared" si="0"/>
        <v>0</v>
      </c>
      <c r="G33" s="26"/>
      <c r="H33" s="27"/>
    </row>
    <row r="34" spans="1:8" s="34" customFormat="1" ht="22.5" x14ac:dyDescent="0.25">
      <c r="A34" s="22" t="s">
        <v>43</v>
      </c>
      <c r="B34" s="23">
        <v>1047</v>
      </c>
      <c r="C34" s="24"/>
      <c r="D34" s="25"/>
      <c r="E34" s="24"/>
      <c r="F34" s="25">
        <f t="shared" si="0"/>
        <v>0</v>
      </c>
      <c r="G34" s="26"/>
      <c r="H34" s="27"/>
    </row>
    <row r="35" spans="1:8" s="34" customFormat="1" ht="22.5" x14ac:dyDescent="0.25">
      <c r="A35" s="22" t="s">
        <v>20</v>
      </c>
      <c r="B35" s="23">
        <v>1048</v>
      </c>
      <c r="C35" s="24">
        <v>3685</v>
      </c>
      <c r="D35" s="25">
        <v>5491</v>
      </c>
      <c r="E35" s="24">
        <v>5122</v>
      </c>
      <c r="F35" s="25">
        <f t="shared" si="0"/>
        <v>-369</v>
      </c>
      <c r="G35" s="26">
        <f>E35/D35*100</f>
        <v>93.27991258422874</v>
      </c>
      <c r="H35" s="27"/>
    </row>
    <row r="36" spans="1:8" s="34" customFormat="1" ht="22.5" x14ac:dyDescent="0.25">
      <c r="A36" s="22" t="s">
        <v>21</v>
      </c>
      <c r="B36" s="23">
        <v>1049</v>
      </c>
      <c r="C36" s="24">
        <v>802</v>
      </c>
      <c r="D36" s="25">
        <v>1195</v>
      </c>
      <c r="E36" s="24">
        <v>1106</v>
      </c>
      <c r="F36" s="25">
        <f t="shared" si="0"/>
        <v>-89</v>
      </c>
      <c r="G36" s="26">
        <f>E36/D36*100</f>
        <v>92.552301255230134</v>
      </c>
      <c r="H36" s="27"/>
    </row>
    <row r="37" spans="1:8" s="34" customFormat="1" ht="45" x14ac:dyDescent="0.25">
      <c r="A37" s="22" t="s">
        <v>44</v>
      </c>
      <c r="B37" s="23">
        <v>1050</v>
      </c>
      <c r="C37" s="24">
        <v>7891</v>
      </c>
      <c r="D37" s="25">
        <v>900</v>
      </c>
      <c r="E37" s="24">
        <v>2406</v>
      </c>
      <c r="F37" s="25">
        <f t="shared" si="0"/>
        <v>1506</v>
      </c>
      <c r="G37" s="26">
        <f>E37/D37*100</f>
        <v>267.33333333333331</v>
      </c>
      <c r="H37" s="27"/>
    </row>
    <row r="38" spans="1:8" s="34" customFormat="1" ht="67.5" x14ac:dyDescent="0.25">
      <c r="A38" s="22" t="s">
        <v>45</v>
      </c>
      <c r="B38" s="23">
        <v>1051</v>
      </c>
      <c r="C38" s="24"/>
      <c r="D38" s="25"/>
      <c r="E38" s="24"/>
      <c r="F38" s="25">
        <f t="shared" si="0"/>
        <v>0</v>
      </c>
      <c r="G38" s="26"/>
      <c r="H38" s="27"/>
    </row>
    <row r="39" spans="1:8" s="34" customFormat="1" ht="45" x14ac:dyDescent="0.25">
      <c r="A39" s="22" t="s">
        <v>46</v>
      </c>
      <c r="B39" s="23">
        <v>1052</v>
      </c>
      <c r="C39" s="24"/>
      <c r="D39" s="25"/>
      <c r="E39" s="24"/>
      <c r="F39" s="25">
        <f t="shared" si="0"/>
        <v>0</v>
      </c>
      <c r="G39" s="26"/>
      <c r="H39" s="27"/>
    </row>
    <row r="40" spans="1:8" s="34" customFormat="1" ht="45" x14ac:dyDescent="0.25">
      <c r="A40" s="22" t="s">
        <v>47</v>
      </c>
      <c r="B40" s="23">
        <v>1053</v>
      </c>
      <c r="C40" s="24"/>
      <c r="D40" s="25"/>
      <c r="E40" s="24"/>
      <c r="F40" s="25">
        <f t="shared" si="0"/>
        <v>0</v>
      </c>
      <c r="G40" s="26"/>
      <c r="H40" s="27"/>
    </row>
    <row r="41" spans="1:8" s="34" customFormat="1" ht="22.5" x14ac:dyDescent="0.25">
      <c r="A41" s="22" t="s">
        <v>48</v>
      </c>
      <c r="B41" s="23">
        <v>1054</v>
      </c>
      <c r="C41" s="24">
        <v>4543</v>
      </c>
      <c r="D41" s="25">
        <v>4952</v>
      </c>
      <c r="E41" s="24">
        <v>3877</v>
      </c>
      <c r="F41" s="25">
        <f t="shared" si="0"/>
        <v>-1075</v>
      </c>
      <c r="G41" s="26">
        <f>E41/D41*100</f>
        <v>78.291599353796443</v>
      </c>
      <c r="H41" s="27"/>
    </row>
    <row r="42" spans="1:8" s="34" customFormat="1" ht="22.5" x14ac:dyDescent="0.25">
      <c r="A42" s="22" t="s">
        <v>49</v>
      </c>
      <c r="B42" s="23">
        <v>1055</v>
      </c>
      <c r="C42" s="24">
        <v>3</v>
      </c>
      <c r="D42" s="25"/>
      <c r="E42" s="24">
        <v>2</v>
      </c>
      <c r="F42" s="25">
        <f t="shared" si="0"/>
        <v>2</v>
      </c>
      <c r="G42" s="26"/>
      <c r="H42" s="27"/>
    </row>
    <row r="43" spans="1:8" s="34" customFormat="1" ht="22.5" x14ac:dyDescent="0.25">
      <c r="A43" s="22" t="s">
        <v>50</v>
      </c>
      <c r="B43" s="23">
        <v>1056</v>
      </c>
      <c r="C43" s="24"/>
      <c r="D43" s="25"/>
      <c r="E43" s="24"/>
      <c r="F43" s="25">
        <f t="shared" si="0"/>
        <v>0</v>
      </c>
      <c r="G43" s="26"/>
      <c r="H43" s="27"/>
    </row>
    <row r="44" spans="1:8" s="34" customFormat="1" ht="22.5" x14ac:dyDescent="0.25">
      <c r="A44" s="22" t="s">
        <v>51</v>
      </c>
      <c r="B44" s="23">
        <v>1057</v>
      </c>
      <c r="C44" s="24"/>
      <c r="D44" s="25"/>
      <c r="E44" s="24"/>
      <c r="F44" s="25">
        <f t="shared" si="0"/>
        <v>0</v>
      </c>
      <c r="G44" s="26"/>
      <c r="H44" s="27"/>
    </row>
    <row r="45" spans="1:8" s="34" customFormat="1" ht="45" x14ac:dyDescent="0.25">
      <c r="A45" s="22" t="s">
        <v>52</v>
      </c>
      <c r="B45" s="23">
        <v>1058</v>
      </c>
      <c r="C45" s="24"/>
      <c r="D45" s="25"/>
      <c r="E45" s="24"/>
      <c r="F45" s="25">
        <f t="shared" si="0"/>
        <v>0</v>
      </c>
      <c r="G45" s="26"/>
      <c r="H45" s="27"/>
    </row>
    <row r="46" spans="1:8" s="34" customFormat="1" ht="45" x14ac:dyDescent="0.25">
      <c r="A46" s="22" t="s">
        <v>53</v>
      </c>
      <c r="B46" s="23">
        <v>1059</v>
      </c>
      <c r="C46" s="24"/>
      <c r="D46" s="25"/>
      <c r="E46" s="24"/>
      <c r="F46" s="25">
        <f t="shared" si="0"/>
        <v>0</v>
      </c>
      <c r="G46" s="26"/>
      <c r="H46" s="27"/>
    </row>
    <row r="47" spans="1:8" s="34" customFormat="1" ht="67.5" x14ac:dyDescent="0.25">
      <c r="A47" s="22" t="s">
        <v>54</v>
      </c>
      <c r="B47" s="23">
        <v>1060</v>
      </c>
      <c r="C47" s="24"/>
      <c r="D47" s="25"/>
      <c r="E47" s="24"/>
      <c r="F47" s="25">
        <f t="shared" si="0"/>
        <v>0</v>
      </c>
      <c r="G47" s="26"/>
      <c r="H47" s="27"/>
    </row>
    <row r="48" spans="1:8" s="34" customFormat="1" ht="22.5" x14ac:dyDescent="0.25">
      <c r="A48" s="22" t="s">
        <v>55</v>
      </c>
      <c r="B48" s="23">
        <v>1061</v>
      </c>
      <c r="C48" s="24"/>
      <c r="D48" s="25"/>
      <c r="E48" s="24"/>
      <c r="F48" s="25">
        <f t="shared" si="0"/>
        <v>0</v>
      </c>
      <c r="G48" s="26"/>
      <c r="H48" s="27"/>
    </row>
    <row r="49" spans="1:9" s="34" customFormat="1" ht="45" x14ac:dyDescent="0.25">
      <c r="A49" s="22" t="s">
        <v>56</v>
      </c>
      <c r="B49" s="23">
        <v>1062</v>
      </c>
      <c r="C49" s="24">
        <f t="shared" ref="C49:D49" si="3">C50+C51+C52+C53</f>
        <v>35</v>
      </c>
      <c r="D49" s="24">
        <f t="shared" si="3"/>
        <v>237</v>
      </c>
      <c r="E49" s="24">
        <f>E50+E51+E52+E53</f>
        <v>35</v>
      </c>
      <c r="F49" s="25">
        <f t="shared" si="0"/>
        <v>-202</v>
      </c>
      <c r="G49" s="26"/>
      <c r="H49" s="27"/>
    </row>
    <row r="50" spans="1:9" s="34" customFormat="1" ht="22.5" x14ac:dyDescent="0.25">
      <c r="A50" s="44" t="s">
        <v>57</v>
      </c>
      <c r="B50" s="45" t="s">
        <v>58</v>
      </c>
      <c r="C50" s="24">
        <v>14</v>
      </c>
      <c r="D50" s="25">
        <v>5</v>
      </c>
      <c r="E50" s="24">
        <v>14</v>
      </c>
      <c r="F50" s="25"/>
      <c r="G50" s="26"/>
      <c r="H50" s="27"/>
    </row>
    <row r="51" spans="1:9" s="34" customFormat="1" ht="22.5" x14ac:dyDescent="0.25">
      <c r="A51" s="44" t="s">
        <v>59</v>
      </c>
      <c r="B51" s="45" t="s">
        <v>60</v>
      </c>
      <c r="C51" s="24">
        <v>12</v>
      </c>
      <c r="D51" s="25">
        <v>204</v>
      </c>
      <c r="E51" s="24"/>
      <c r="F51" s="25"/>
      <c r="G51" s="26"/>
      <c r="H51" s="27"/>
    </row>
    <row r="52" spans="1:9" s="34" customFormat="1" ht="22.5" x14ac:dyDescent="0.25">
      <c r="A52" s="44" t="s">
        <v>61</v>
      </c>
      <c r="B52" s="45" t="s">
        <v>62</v>
      </c>
      <c r="C52" s="24">
        <v>1</v>
      </c>
      <c r="D52" s="25">
        <v>1</v>
      </c>
      <c r="E52" s="24">
        <v>1</v>
      </c>
      <c r="F52" s="25"/>
      <c r="G52" s="26"/>
      <c r="H52" s="27"/>
    </row>
    <row r="53" spans="1:9" s="34" customFormat="1" ht="22.5" x14ac:dyDescent="0.25">
      <c r="A53" s="44" t="s">
        <v>63</v>
      </c>
      <c r="B53" s="45" t="s">
        <v>64</v>
      </c>
      <c r="C53" s="24">
        <v>8</v>
      </c>
      <c r="D53" s="25">
        <v>27</v>
      </c>
      <c r="E53" s="24">
        <v>20</v>
      </c>
      <c r="F53" s="25"/>
      <c r="G53" s="26"/>
      <c r="H53" s="27"/>
    </row>
    <row r="54" spans="1:9" s="6" customFormat="1" ht="22.5" x14ac:dyDescent="0.25">
      <c r="A54" s="22" t="s">
        <v>65</v>
      </c>
      <c r="B54" s="23">
        <v>1070</v>
      </c>
      <c r="C54" s="24"/>
      <c r="D54" s="25"/>
      <c r="E54" s="24"/>
      <c r="F54" s="25">
        <f t="shared" si="0"/>
        <v>0</v>
      </c>
      <c r="G54" s="26"/>
      <c r="H54" s="27"/>
    </row>
    <row r="55" spans="1:9" s="34" customFormat="1" ht="22.5" x14ac:dyDescent="0.25">
      <c r="A55" s="22" t="s">
        <v>66</v>
      </c>
      <c r="B55" s="23">
        <v>1071</v>
      </c>
      <c r="C55" s="24"/>
      <c r="D55" s="25"/>
      <c r="E55" s="24"/>
      <c r="F55" s="25">
        <f t="shared" si="0"/>
        <v>0</v>
      </c>
      <c r="G55" s="26"/>
      <c r="H55" s="27"/>
    </row>
    <row r="56" spans="1:9" s="34" customFormat="1" ht="22.5" x14ac:dyDescent="0.25">
      <c r="A56" s="22" t="s">
        <v>67</v>
      </c>
      <c r="B56" s="23">
        <v>1072</v>
      </c>
      <c r="C56" s="24"/>
      <c r="D56" s="25"/>
      <c r="E56" s="24"/>
      <c r="F56" s="25">
        <f t="shared" si="0"/>
        <v>0</v>
      </c>
      <c r="G56" s="26"/>
      <c r="H56" s="27"/>
    </row>
    <row r="57" spans="1:9" s="34" customFormat="1" ht="22.5" x14ac:dyDescent="0.25">
      <c r="A57" s="22" t="s">
        <v>20</v>
      </c>
      <c r="B57" s="23">
        <v>1073</v>
      </c>
      <c r="C57" s="24"/>
      <c r="D57" s="25"/>
      <c r="E57" s="24"/>
      <c r="F57" s="25">
        <f t="shared" si="0"/>
        <v>0</v>
      </c>
      <c r="G57" s="26"/>
      <c r="H57" s="27"/>
    </row>
    <row r="58" spans="1:9" s="34" customFormat="1" ht="45" x14ac:dyDescent="0.25">
      <c r="A58" s="22" t="s">
        <v>23</v>
      </c>
      <c r="B58" s="23">
        <v>1074</v>
      </c>
      <c r="C58" s="24"/>
      <c r="D58" s="25"/>
      <c r="E58" s="24"/>
      <c r="F58" s="25">
        <f t="shared" si="0"/>
        <v>0</v>
      </c>
      <c r="G58" s="26"/>
      <c r="H58" s="27"/>
    </row>
    <row r="59" spans="1:9" s="34" customFormat="1" ht="22.5" x14ac:dyDescent="0.25">
      <c r="A59" s="22" t="s">
        <v>68</v>
      </c>
      <c r="B59" s="23">
        <v>1075</v>
      </c>
      <c r="C59" s="24"/>
      <c r="D59" s="25"/>
      <c r="E59" s="24"/>
      <c r="F59" s="25">
        <f t="shared" si="0"/>
        <v>0</v>
      </c>
      <c r="G59" s="26"/>
      <c r="H59" s="27"/>
    </row>
    <row r="60" spans="1:9" s="34" customFormat="1" ht="22.5" x14ac:dyDescent="0.25">
      <c r="A60" s="22" t="s">
        <v>69</v>
      </c>
      <c r="B60" s="23">
        <v>1076</v>
      </c>
      <c r="C60" s="24"/>
      <c r="D60" s="25"/>
      <c r="E60" s="24"/>
      <c r="F60" s="25">
        <f t="shared" si="0"/>
        <v>0</v>
      </c>
      <c r="G60" s="26"/>
      <c r="H60" s="27"/>
    </row>
    <row r="61" spans="1:9" s="34" customFormat="1" ht="22.5" x14ac:dyDescent="0.25">
      <c r="A61" s="46" t="s">
        <v>70</v>
      </c>
      <c r="B61" s="23">
        <v>1080</v>
      </c>
      <c r="C61" s="24">
        <f>C66</f>
        <v>293</v>
      </c>
      <c r="D61" s="30">
        <f>D66</f>
        <v>0</v>
      </c>
      <c r="E61" s="24">
        <f>E62+E63+E64+E65+E66</f>
        <v>2426</v>
      </c>
      <c r="F61" s="25">
        <f t="shared" si="0"/>
        <v>2426</v>
      </c>
      <c r="G61" s="26" t="e">
        <f>E61/D61*100</f>
        <v>#DIV/0!</v>
      </c>
      <c r="H61" s="27"/>
    </row>
    <row r="62" spans="1:9" s="34" customFormat="1" ht="22.5" x14ac:dyDescent="0.25">
      <c r="A62" s="47" t="s">
        <v>71</v>
      </c>
      <c r="B62" s="48">
        <v>1081</v>
      </c>
      <c r="C62" s="24"/>
      <c r="D62" s="24"/>
      <c r="E62" s="24"/>
      <c r="F62" s="25">
        <f t="shared" si="0"/>
        <v>0</v>
      </c>
      <c r="G62" s="26"/>
      <c r="H62" s="27"/>
      <c r="I62" s="49"/>
    </row>
    <row r="63" spans="1:9" s="34" customFormat="1" ht="22.5" x14ac:dyDescent="0.25">
      <c r="A63" s="22" t="s">
        <v>72</v>
      </c>
      <c r="B63" s="23">
        <v>1082</v>
      </c>
      <c r="C63" s="24"/>
      <c r="D63" s="25"/>
      <c r="E63" s="24"/>
      <c r="F63" s="25">
        <f t="shared" si="0"/>
        <v>0</v>
      </c>
      <c r="G63" s="26"/>
      <c r="H63" s="27"/>
    </row>
    <row r="64" spans="1:9" s="34" customFormat="1" ht="22.5" x14ac:dyDescent="0.25">
      <c r="A64" s="22" t="s">
        <v>73</v>
      </c>
      <c r="B64" s="23">
        <v>1083</v>
      </c>
      <c r="C64" s="24"/>
      <c r="D64" s="25"/>
      <c r="E64" s="24"/>
      <c r="F64" s="25">
        <f t="shared" si="0"/>
        <v>0</v>
      </c>
      <c r="G64" s="26"/>
      <c r="H64" s="27"/>
    </row>
    <row r="65" spans="1:8" s="34" customFormat="1" ht="22.5" x14ac:dyDescent="0.25">
      <c r="A65" s="22" t="s">
        <v>74</v>
      </c>
      <c r="B65" s="23">
        <v>1084</v>
      </c>
      <c r="C65" s="24"/>
      <c r="D65" s="25"/>
      <c r="E65" s="24"/>
      <c r="F65" s="25">
        <f t="shared" si="0"/>
        <v>0</v>
      </c>
      <c r="G65" s="26"/>
      <c r="H65" s="27"/>
    </row>
    <row r="66" spans="1:8" s="34" customFormat="1" ht="22.5" x14ac:dyDescent="0.25">
      <c r="A66" s="22" t="s">
        <v>75</v>
      </c>
      <c r="B66" s="23">
        <v>1085</v>
      </c>
      <c r="C66" s="24">
        <f>SUM(C67:C72)</f>
        <v>293</v>
      </c>
      <c r="D66" s="25"/>
      <c r="E66" s="24">
        <f>E72</f>
        <v>2426</v>
      </c>
      <c r="F66" s="25">
        <f t="shared" si="0"/>
        <v>2426</v>
      </c>
      <c r="G66" s="26" t="e">
        <f>E66/D66*100</f>
        <v>#DIV/0!</v>
      </c>
      <c r="H66" s="27"/>
    </row>
    <row r="67" spans="1:8" s="34" customFormat="1" ht="22.5" x14ac:dyDescent="0.25">
      <c r="A67" s="22" t="s">
        <v>76</v>
      </c>
      <c r="B67" s="17" t="s">
        <v>77</v>
      </c>
      <c r="C67" s="24"/>
      <c r="D67" s="25"/>
      <c r="E67" s="24"/>
      <c r="F67" s="25">
        <f t="shared" si="0"/>
        <v>0</v>
      </c>
      <c r="G67" s="26" t="e">
        <f>E67/D67*100</f>
        <v>#DIV/0!</v>
      </c>
      <c r="H67" s="27"/>
    </row>
    <row r="68" spans="1:8" s="34" customFormat="1" ht="22.5" x14ac:dyDescent="0.25">
      <c r="A68" s="22" t="s">
        <v>78</v>
      </c>
      <c r="B68" s="17" t="s">
        <v>79</v>
      </c>
      <c r="C68" s="24"/>
      <c r="D68" s="25"/>
      <c r="E68" s="24"/>
      <c r="F68" s="25"/>
      <c r="G68" s="26"/>
      <c r="H68" s="27"/>
    </row>
    <row r="69" spans="1:8" s="34" customFormat="1" ht="22.5" x14ac:dyDescent="0.25">
      <c r="A69" s="22" t="s">
        <v>80</v>
      </c>
      <c r="B69" s="17" t="s">
        <v>81</v>
      </c>
      <c r="C69" s="24">
        <v>53</v>
      </c>
      <c r="D69" s="25"/>
      <c r="E69" s="24"/>
      <c r="F69" s="25"/>
      <c r="G69" s="26"/>
      <c r="H69" s="27"/>
    </row>
    <row r="70" spans="1:8" s="34" customFormat="1" ht="22.5" x14ac:dyDescent="0.25">
      <c r="A70" s="22" t="s">
        <v>82</v>
      </c>
      <c r="B70" s="17" t="s">
        <v>83</v>
      </c>
      <c r="C70" s="24">
        <v>229</v>
      </c>
      <c r="D70" s="25"/>
      <c r="E70" s="24"/>
      <c r="F70" s="25"/>
      <c r="G70" s="26"/>
      <c r="H70" s="27"/>
    </row>
    <row r="71" spans="1:8" s="34" customFormat="1" ht="22.5" x14ac:dyDescent="0.25">
      <c r="A71" s="34" t="s">
        <v>84</v>
      </c>
      <c r="B71" s="17" t="s">
        <v>85</v>
      </c>
      <c r="C71" s="24">
        <v>11</v>
      </c>
      <c r="D71" s="25"/>
      <c r="E71" s="24"/>
      <c r="F71" s="25"/>
      <c r="G71" s="26"/>
      <c r="H71" s="27"/>
    </row>
    <row r="72" spans="1:8" s="34" customFormat="1" ht="45" x14ac:dyDescent="0.25">
      <c r="A72" s="22" t="s">
        <v>86</v>
      </c>
      <c r="B72" s="17" t="s">
        <v>87</v>
      </c>
      <c r="C72" s="24"/>
      <c r="D72" s="25"/>
      <c r="E72" s="25">
        <v>2426</v>
      </c>
      <c r="F72" s="25"/>
      <c r="G72" s="26"/>
      <c r="H72" s="27"/>
    </row>
    <row r="73" spans="1:8" s="21" customFormat="1" ht="43.5" x14ac:dyDescent="0.25">
      <c r="A73" s="39" t="s">
        <v>88</v>
      </c>
      <c r="B73" s="40">
        <v>1100</v>
      </c>
      <c r="C73" s="41">
        <f>C23+C24-C27-C54-C61</f>
        <v>-1799</v>
      </c>
      <c r="D73" s="42">
        <f>D23+D24-D27-D54-D61</f>
        <v>0</v>
      </c>
      <c r="E73" s="41">
        <f>E23+E24-E27-E54-E61</f>
        <v>-2052</v>
      </c>
      <c r="F73" s="25">
        <f t="shared" si="0"/>
        <v>-2052</v>
      </c>
      <c r="G73" s="26"/>
      <c r="H73" s="43"/>
    </row>
    <row r="74" spans="1:8" s="6" customFormat="1" ht="22.5" x14ac:dyDescent="0.25">
      <c r="A74" s="22" t="s">
        <v>89</v>
      </c>
      <c r="B74" s="23">
        <v>1110</v>
      </c>
      <c r="C74" s="24"/>
      <c r="D74" s="25"/>
      <c r="E74" s="24"/>
      <c r="F74" s="25">
        <f t="shared" si="0"/>
        <v>0</v>
      </c>
      <c r="G74" s="26"/>
      <c r="H74" s="27"/>
    </row>
    <row r="75" spans="1:8" s="6" customFormat="1" ht="22.5" x14ac:dyDescent="0.25">
      <c r="A75" s="22" t="s">
        <v>90</v>
      </c>
      <c r="B75" s="23">
        <v>1120</v>
      </c>
      <c r="C75" s="24"/>
      <c r="D75" s="25"/>
      <c r="E75" s="24"/>
      <c r="F75" s="25">
        <f t="shared" si="0"/>
        <v>0</v>
      </c>
      <c r="G75" s="26"/>
      <c r="H75" s="27"/>
    </row>
    <row r="76" spans="1:8" s="6" customFormat="1" ht="22.5" x14ac:dyDescent="0.25">
      <c r="A76" s="22" t="s">
        <v>91</v>
      </c>
      <c r="B76" s="23">
        <v>1130</v>
      </c>
      <c r="C76" s="24"/>
      <c r="D76" s="25"/>
      <c r="E76" s="24"/>
      <c r="F76" s="25">
        <f t="shared" si="0"/>
        <v>0</v>
      </c>
      <c r="G76" s="26"/>
      <c r="H76" s="27"/>
    </row>
    <row r="77" spans="1:8" s="6" customFormat="1" ht="22.5" x14ac:dyDescent="0.25">
      <c r="A77" s="22" t="s">
        <v>92</v>
      </c>
      <c r="B77" s="23">
        <v>1140</v>
      </c>
      <c r="C77" s="24"/>
      <c r="D77" s="25"/>
      <c r="E77" s="24"/>
      <c r="F77" s="25">
        <f t="shared" si="0"/>
        <v>0</v>
      </c>
      <c r="G77" s="26"/>
      <c r="H77" s="27"/>
    </row>
    <row r="78" spans="1:8" s="6" customFormat="1" ht="22.5" x14ac:dyDescent="0.25">
      <c r="A78" s="22" t="s">
        <v>93</v>
      </c>
      <c r="B78" s="23">
        <v>1150</v>
      </c>
      <c r="C78" s="24"/>
      <c r="D78" s="25"/>
      <c r="E78" s="24"/>
      <c r="F78" s="25">
        <f t="shared" si="0"/>
        <v>0</v>
      </c>
      <c r="G78" s="26"/>
      <c r="H78" s="27"/>
    </row>
    <row r="79" spans="1:8" s="6" customFormat="1" ht="22.5" x14ac:dyDescent="0.25">
      <c r="A79" s="22" t="s">
        <v>74</v>
      </c>
      <c r="B79" s="23">
        <v>1151</v>
      </c>
      <c r="C79" s="24"/>
      <c r="D79" s="25"/>
      <c r="E79" s="24"/>
      <c r="F79" s="25">
        <f t="shared" si="0"/>
        <v>0</v>
      </c>
      <c r="G79" s="26"/>
      <c r="H79" s="27"/>
    </row>
    <row r="80" spans="1:8" s="6" customFormat="1" ht="22.5" x14ac:dyDescent="0.25">
      <c r="A80" s="22" t="s">
        <v>94</v>
      </c>
      <c r="B80" s="23">
        <v>1160</v>
      </c>
      <c r="C80" s="24"/>
      <c r="D80" s="25"/>
      <c r="E80" s="24"/>
      <c r="F80" s="25">
        <f t="shared" si="0"/>
        <v>0</v>
      </c>
      <c r="G80" s="26"/>
      <c r="H80" s="27"/>
    </row>
    <row r="81" spans="1:8" s="6" customFormat="1" ht="22.5" x14ac:dyDescent="0.25">
      <c r="A81" s="22" t="s">
        <v>74</v>
      </c>
      <c r="B81" s="23">
        <v>1161</v>
      </c>
      <c r="C81" s="24"/>
      <c r="D81" s="25"/>
      <c r="E81" s="24"/>
      <c r="F81" s="25">
        <f t="shared" si="0"/>
        <v>0</v>
      </c>
      <c r="G81" s="26"/>
      <c r="H81" s="27"/>
    </row>
    <row r="82" spans="1:8" s="21" customFormat="1" ht="22.5" x14ac:dyDescent="0.25">
      <c r="A82" s="39" t="s">
        <v>95</v>
      </c>
      <c r="B82" s="40">
        <v>1170</v>
      </c>
      <c r="C82" s="41">
        <f>C73+C74+C75-C76-C77+C78-C80</f>
        <v>-1799</v>
      </c>
      <c r="D82" s="42">
        <f>D73+D74+D75-D76-D77+D78-D80</f>
        <v>0</v>
      </c>
      <c r="E82" s="41">
        <f>E73+E74+E75-E76-E77+E78-E80</f>
        <v>-2052</v>
      </c>
      <c r="F82" s="25">
        <f t="shared" si="0"/>
        <v>-2052</v>
      </c>
      <c r="G82" s="26"/>
      <c r="H82" s="43"/>
    </row>
    <row r="83" spans="1:8" s="6" customFormat="1" ht="22.5" x14ac:dyDescent="0.25">
      <c r="A83" s="22" t="s">
        <v>96</v>
      </c>
      <c r="B83" s="23">
        <v>1180</v>
      </c>
      <c r="C83" s="24"/>
      <c r="D83" s="25"/>
      <c r="E83" s="24"/>
      <c r="F83" s="25">
        <f t="shared" si="0"/>
        <v>0</v>
      </c>
      <c r="G83" s="26"/>
      <c r="H83" s="27"/>
    </row>
    <row r="84" spans="1:8" s="6" customFormat="1" ht="45" x14ac:dyDescent="0.25">
      <c r="A84" s="22" t="s">
        <v>97</v>
      </c>
      <c r="B84" s="23">
        <v>1190</v>
      </c>
      <c r="C84" s="24"/>
      <c r="D84" s="25"/>
      <c r="E84" s="24"/>
      <c r="F84" s="25">
        <f>E84-D84</f>
        <v>0</v>
      </c>
      <c r="G84" s="26"/>
      <c r="H84" s="27"/>
    </row>
    <row r="85" spans="1:8" s="21" customFormat="1" ht="22.5" x14ac:dyDescent="0.25">
      <c r="A85" s="39" t="s">
        <v>98</v>
      </c>
      <c r="B85" s="40">
        <v>1200</v>
      </c>
      <c r="C85" s="41">
        <f>C82-C83</f>
        <v>-1799</v>
      </c>
      <c r="D85" s="42">
        <f>D82-D83</f>
        <v>0</v>
      </c>
      <c r="E85" s="41">
        <f>E82-E83</f>
        <v>-2052</v>
      </c>
      <c r="F85" s="25">
        <f>E85-D85</f>
        <v>-2052</v>
      </c>
      <c r="G85" s="26"/>
      <c r="H85" s="43"/>
    </row>
    <row r="86" spans="1:8" s="6" customFormat="1" ht="22.5" x14ac:dyDescent="0.25">
      <c r="A86" s="22" t="s">
        <v>99</v>
      </c>
      <c r="B86" s="17">
        <v>1201</v>
      </c>
      <c r="C86" s="31"/>
      <c r="D86" s="32"/>
      <c r="E86" s="31"/>
      <c r="F86" s="25">
        <f>E86-D86</f>
        <v>0</v>
      </c>
      <c r="G86" s="26"/>
      <c r="H86" s="33"/>
    </row>
    <row r="87" spans="1:8" s="6" customFormat="1" ht="22.5" x14ac:dyDescent="0.25">
      <c r="A87" s="22" t="s">
        <v>100</v>
      </c>
      <c r="B87" s="17">
        <v>1202</v>
      </c>
      <c r="C87" s="31">
        <f>C85</f>
        <v>-1799</v>
      </c>
      <c r="D87" s="32"/>
      <c r="E87" s="31">
        <f>E85</f>
        <v>-2052</v>
      </c>
      <c r="F87" s="25">
        <f>E87-D87</f>
        <v>-2052</v>
      </c>
      <c r="G87" s="26"/>
      <c r="H87" s="33"/>
    </row>
    <row r="88" spans="1:8" s="6" customFormat="1" ht="22.5" x14ac:dyDescent="0.25">
      <c r="A88" s="22" t="s">
        <v>101</v>
      </c>
      <c r="B88" s="23">
        <v>1210</v>
      </c>
      <c r="C88" s="24"/>
      <c r="D88" s="25"/>
      <c r="E88" s="24"/>
      <c r="F88" s="25">
        <f>E88-D88</f>
        <v>0</v>
      </c>
      <c r="G88" s="26"/>
      <c r="H88" s="27"/>
    </row>
    <row r="89" spans="1:8" s="21" customFormat="1" ht="27.75" customHeight="1" x14ac:dyDescent="0.25">
      <c r="A89" s="18" t="s">
        <v>102</v>
      </c>
      <c r="B89" s="19"/>
      <c r="C89" s="19"/>
      <c r="D89" s="19"/>
      <c r="E89" s="19"/>
      <c r="F89" s="19"/>
      <c r="G89" s="19"/>
      <c r="H89" s="20"/>
    </row>
    <row r="90" spans="1:8" s="6" customFormat="1" ht="45" x14ac:dyDescent="0.25">
      <c r="A90" s="50" t="s">
        <v>103</v>
      </c>
      <c r="B90" s="17">
        <v>1300</v>
      </c>
      <c r="C90" s="31">
        <f>C24-C61</f>
        <v>-293</v>
      </c>
      <c r="D90" s="51">
        <f>D24-D61</f>
        <v>900</v>
      </c>
      <c r="E90" s="31">
        <f>E24-E61</f>
        <v>-2426</v>
      </c>
      <c r="F90" s="32">
        <f>E90-D90</f>
        <v>-3326</v>
      </c>
      <c r="G90" s="52">
        <f>E90/D90*100</f>
        <v>-269.55555555555554</v>
      </c>
      <c r="H90" s="33"/>
    </row>
    <row r="91" spans="1:8" s="6" customFormat="1" ht="70.5" customHeight="1" x14ac:dyDescent="0.25">
      <c r="A91" s="53" t="s">
        <v>104</v>
      </c>
      <c r="B91" s="17">
        <v>1310</v>
      </c>
      <c r="C91" s="31">
        <f>C74+C75-C76-C77</f>
        <v>0</v>
      </c>
      <c r="D91" s="51">
        <f>D74+D75-D76-D77</f>
        <v>0</v>
      </c>
      <c r="E91" s="31">
        <f>E74+E75-E76-E77</f>
        <v>0</v>
      </c>
      <c r="F91" s="32">
        <f>E91-D91</f>
        <v>0</v>
      </c>
      <c r="G91" s="52"/>
      <c r="H91" s="33"/>
    </row>
    <row r="92" spans="1:8" s="6" customFormat="1" ht="45" x14ac:dyDescent="0.25">
      <c r="A92" s="50" t="s">
        <v>105</v>
      </c>
      <c r="B92" s="17">
        <v>1320</v>
      </c>
      <c r="C92" s="31">
        <f>C78-C80</f>
        <v>0</v>
      </c>
      <c r="D92" s="51">
        <f>D78-D80</f>
        <v>0</v>
      </c>
      <c r="E92" s="31">
        <f>E78-E80</f>
        <v>0</v>
      </c>
      <c r="F92" s="32">
        <f>E92-D92</f>
        <v>0</v>
      </c>
      <c r="G92" s="52"/>
      <c r="H92" s="33"/>
    </row>
    <row r="93" spans="1:8" s="6" customFormat="1" ht="46.5" customHeight="1" x14ac:dyDescent="0.25">
      <c r="A93" s="54" t="s">
        <v>106</v>
      </c>
      <c r="B93" s="23">
        <v>1330</v>
      </c>
      <c r="C93" s="24">
        <f>C9+C24+C74+C75+C78</f>
        <v>15453</v>
      </c>
      <c r="D93" s="30">
        <f>D9+D24+D74+D75+D78</f>
        <v>12775</v>
      </c>
      <c r="E93" s="24">
        <f>E9+E24+E74+E75+E78</f>
        <v>12922</v>
      </c>
      <c r="F93" s="32">
        <f>E93-D93</f>
        <v>147</v>
      </c>
      <c r="G93" s="52">
        <f>E93/D93*100</f>
        <v>101.15068493150685</v>
      </c>
      <c r="H93" s="27"/>
    </row>
    <row r="94" spans="1:8" s="6" customFormat="1" ht="65.25" customHeight="1" x14ac:dyDescent="0.25">
      <c r="A94" s="54" t="s">
        <v>107</v>
      </c>
      <c r="B94" s="23">
        <v>1340</v>
      </c>
      <c r="C94" s="24">
        <f>C11+C27+C54+C61+C76+C80+C83</f>
        <v>17252</v>
      </c>
      <c r="D94" s="30">
        <f>D11+D27+D54+D61+D76+D80+D83</f>
        <v>12775</v>
      </c>
      <c r="E94" s="24">
        <f>E11+E27+E54+E61+E76+E80+E83</f>
        <v>14974</v>
      </c>
      <c r="F94" s="32">
        <f>E94-D94</f>
        <v>2199</v>
      </c>
      <c r="G94" s="52">
        <f>E94/D94*100</f>
        <v>117.21330724070451</v>
      </c>
      <c r="H94" s="27"/>
    </row>
    <row r="95" spans="1:8" s="6" customFormat="1" ht="22.5" x14ac:dyDescent="0.25">
      <c r="A95" s="55" t="s">
        <v>108</v>
      </c>
      <c r="B95" s="55"/>
      <c r="C95" s="55"/>
      <c r="D95" s="55"/>
      <c r="E95" s="55"/>
      <c r="F95" s="55"/>
      <c r="G95" s="55"/>
      <c r="H95" s="55"/>
    </row>
    <row r="96" spans="1:8" s="6" customFormat="1" ht="45" x14ac:dyDescent="0.25">
      <c r="A96" s="22" t="s">
        <v>109</v>
      </c>
      <c r="B96" s="23">
        <v>1400</v>
      </c>
      <c r="C96" s="24">
        <f>C73</f>
        <v>-1799</v>
      </c>
      <c r="D96" s="30">
        <f>D73</f>
        <v>0</v>
      </c>
      <c r="E96" s="24">
        <f>E73</f>
        <v>-2052</v>
      </c>
      <c r="F96" s="32">
        <f t="shared" ref="F96:F101" si="4">E96-D96</f>
        <v>-2052</v>
      </c>
      <c r="G96" s="52" t="e">
        <f>E96/D96*100</f>
        <v>#DIV/0!</v>
      </c>
      <c r="H96" s="27"/>
    </row>
    <row r="97" spans="1:8" s="6" customFormat="1" ht="22.5" x14ac:dyDescent="0.25">
      <c r="A97" s="22" t="s">
        <v>110</v>
      </c>
      <c r="B97" s="23">
        <v>1401</v>
      </c>
      <c r="C97" s="24">
        <f>C108</f>
        <v>7891</v>
      </c>
      <c r="D97" s="30">
        <f>D108</f>
        <v>900</v>
      </c>
      <c r="E97" s="24">
        <f>E108</f>
        <v>2406</v>
      </c>
      <c r="F97" s="32">
        <f t="shared" si="4"/>
        <v>1506</v>
      </c>
      <c r="G97" s="52">
        <f>E97/D97*100</f>
        <v>267.33333333333331</v>
      </c>
      <c r="H97" s="27"/>
    </row>
    <row r="98" spans="1:8" s="6" customFormat="1" ht="45" x14ac:dyDescent="0.25">
      <c r="A98" s="22" t="s">
        <v>111</v>
      </c>
      <c r="B98" s="23">
        <v>1402</v>
      </c>
      <c r="C98" s="24"/>
      <c r="D98" s="30"/>
      <c r="E98" s="24"/>
      <c r="F98" s="32">
        <f t="shared" si="4"/>
        <v>0</v>
      </c>
      <c r="G98" s="52"/>
      <c r="H98" s="27"/>
    </row>
    <row r="99" spans="1:8" s="6" customFormat="1" ht="45" x14ac:dyDescent="0.25">
      <c r="A99" s="22" t="s">
        <v>112</v>
      </c>
      <c r="B99" s="23">
        <v>1403</v>
      </c>
      <c r="C99" s="24"/>
      <c r="D99" s="30"/>
      <c r="E99" s="24"/>
      <c r="F99" s="32">
        <f t="shared" si="4"/>
        <v>0</v>
      </c>
      <c r="G99" s="52"/>
      <c r="H99" s="27"/>
    </row>
    <row r="100" spans="1:8" s="6" customFormat="1" ht="45" x14ac:dyDescent="0.25">
      <c r="A100" s="22" t="s">
        <v>113</v>
      </c>
      <c r="B100" s="23">
        <v>1404</v>
      </c>
      <c r="C100" s="24"/>
      <c r="D100" s="30"/>
      <c r="E100" s="24"/>
      <c r="F100" s="32">
        <f t="shared" si="4"/>
        <v>0</v>
      </c>
      <c r="G100" s="52"/>
      <c r="H100" s="27"/>
    </row>
    <row r="101" spans="1:8" s="21" customFormat="1" ht="22.5" x14ac:dyDescent="0.25">
      <c r="A101" s="39" t="s">
        <v>114</v>
      </c>
      <c r="B101" s="40">
        <v>1410</v>
      </c>
      <c r="C101" s="41">
        <f>C96+C97-C98+C99-C100</f>
        <v>6092</v>
      </c>
      <c r="D101" s="42">
        <f>D96+D97-D98+D99-D100</f>
        <v>900</v>
      </c>
      <c r="E101" s="41">
        <f>E96+E97-E98+E99-E100</f>
        <v>354</v>
      </c>
      <c r="F101" s="32">
        <f t="shared" si="4"/>
        <v>-546</v>
      </c>
      <c r="G101" s="52">
        <f>E101/D101*100</f>
        <v>39.333333333333329</v>
      </c>
      <c r="H101" s="43"/>
    </row>
    <row r="102" spans="1:8" s="6" customFormat="1" ht="22.5" x14ac:dyDescent="0.25">
      <c r="A102" s="56" t="s">
        <v>115</v>
      </c>
      <c r="B102" s="57"/>
      <c r="C102" s="57"/>
      <c r="D102" s="57"/>
      <c r="E102" s="57"/>
      <c r="F102" s="57"/>
      <c r="G102" s="57"/>
      <c r="H102" s="58"/>
    </row>
    <row r="103" spans="1:8" s="6" customFormat="1" ht="22.5" x14ac:dyDescent="0.25">
      <c r="A103" s="22" t="s">
        <v>116</v>
      </c>
      <c r="B103" s="23">
        <v>1500</v>
      </c>
      <c r="C103" s="24"/>
      <c r="D103" s="24"/>
      <c r="E103" s="24">
        <f>E104+E105</f>
        <v>0</v>
      </c>
      <c r="F103" s="32">
        <f>E103-D103</f>
        <v>0</v>
      </c>
      <c r="G103" s="52" t="e">
        <f>E103/D103*100</f>
        <v>#DIV/0!</v>
      </c>
      <c r="H103" s="27"/>
    </row>
    <row r="104" spans="1:8" s="6" customFormat="1" ht="22.5" x14ac:dyDescent="0.35">
      <c r="A104" s="22" t="s">
        <v>17</v>
      </c>
      <c r="B104" s="59">
        <v>1501</v>
      </c>
      <c r="C104" s="31"/>
      <c r="D104" s="31"/>
      <c r="E104" s="31">
        <f>E12</f>
        <v>0</v>
      </c>
      <c r="F104" s="32">
        <f t="shared" ref="F104:F110" si="5">E104-D104</f>
        <v>0</v>
      </c>
      <c r="G104" s="52" t="e">
        <f t="shared" ref="G104:G110" si="6">E104/D104*100</f>
        <v>#DIV/0!</v>
      </c>
      <c r="H104" s="33"/>
    </row>
    <row r="105" spans="1:8" s="6" customFormat="1" ht="22.5" x14ac:dyDescent="0.35">
      <c r="A105" s="22" t="s">
        <v>117</v>
      </c>
      <c r="B105" s="59">
        <v>1502</v>
      </c>
      <c r="C105" s="31"/>
      <c r="D105" s="31"/>
      <c r="E105" s="31">
        <f>E13+E14</f>
        <v>0</v>
      </c>
      <c r="F105" s="32">
        <f t="shared" si="5"/>
        <v>0</v>
      </c>
      <c r="G105" s="52" t="e">
        <f t="shared" si="6"/>
        <v>#DIV/0!</v>
      </c>
      <c r="H105" s="33"/>
    </row>
    <row r="106" spans="1:8" s="6" customFormat="1" ht="22.5" x14ac:dyDescent="0.35">
      <c r="A106" s="22" t="s">
        <v>118</v>
      </c>
      <c r="B106" s="60">
        <v>1510</v>
      </c>
      <c r="C106" s="24">
        <f t="shared" ref="C106:E107" si="7">C15+C35</f>
        <v>3685</v>
      </c>
      <c r="D106" s="25">
        <f t="shared" si="7"/>
        <v>5491</v>
      </c>
      <c r="E106" s="24">
        <f t="shared" si="7"/>
        <v>5122</v>
      </c>
      <c r="F106" s="32">
        <f t="shared" si="5"/>
        <v>-369</v>
      </c>
      <c r="G106" s="52">
        <f t="shared" si="6"/>
        <v>93.27991258422874</v>
      </c>
      <c r="H106" s="27"/>
    </row>
    <row r="107" spans="1:8" s="6" customFormat="1" ht="22.5" x14ac:dyDescent="0.35">
      <c r="A107" s="22" t="s">
        <v>119</v>
      </c>
      <c r="B107" s="60">
        <v>1520</v>
      </c>
      <c r="C107" s="24">
        <f t="shared" si="7"/>
        <v>802</v>
      </c>
      <c r="D107" s="25">
        <f t="shared" si="7"/>
        <v>1195</v>
      </c>
      <c r="E107" s="24">
        <f t="shared" si="7"/>
        <v>1106</v>
      </c>
      <c r="F107" s="32">
        <f t="shared" si="5"/>
        <v>-89</v>
      </c>
      <c r="G107" s="52">
        <f t="shared" si="6"/>
        <v>92.552301255230134</v>
      </c>
      <c r="H107" s="27"/>
    </row>
    <row r="108" spans="1:8" s="6" customFormat="1" ht="22.5" x14ac:dyDescent="0.35">
      <c r="A108" s="22" t="s">
        <v>120</v>
      </c>
      <c r="B108" s="60">
        <v>1530</v>
      </c>
      <c r="C108" s="24">
        <f>C18+C37</f>
        <v>7891</v>
      </c>
      <c r="D108" s="25">
        <f>D18+D37</f>
        <v>900</v>
      </c>
      <c r="E108" s="24">
        <f>E18+E37</f>
        <v>2406</v>
      </c>
      <c r="F108" s="32">
        <f t="shared" si="5"/>
        <v>1506</v>
      </c>
      <c r="G108" s="52">
        <f t="shared" si="6"/>
        <v>267.33333333333331</v>
      </c>
      <c r="H108" s="27"/>
    </row>
    <row r="109" spans="1:8" s="6" customFormat="1" ht="22.5" x14ac:dyDescent="0.35">
      <c r="A109" s="22" t="s">
        <v>121</v>
      </c>
      <c r="B109" s="60">
        <v>1540</v>
      </c>
      <c r="C109" s="24">
        <f>C94-C103-C106-C107-C108</f>
        <v>4874</v>
      </c>
      <c r="D109" s="25">
        <f>D94-D103-D106-D107-D108</f>
        <v>5189</v>
      </c>
      <c r="E109" s="24">
        <f>E94-E103-E106-E107-E108</f>
        <v>6340</v>
      </c>
      <c r="F109" s="32">
        <f t="shared" si="5"/>
        <v>1151</v>
      </c>
      <c r="G109" s="52">
        <f t="shared" si="6"/>
        <v>122.18153786856814</v>
      </c>
      <c r="H109" s="27"/>
    </row>
    <row r="110" spans="1:8" s="21" customFormat="1" ht="22.5" x14ac:dyDescent="0.3">
      <c r="A110" s="39" t="s">
        <v>122</v>
      </c>
      <c r="B110" s="61">
        <v>1550</v>
      </c>
      <c r="C110" s="41">
        <f>C103+C106+C107+C108+C109</f>
        <v>17252</v>
      </c>
      <c r="D110" s="42">
        <f>D103+D106+D107+D108+D109</f>
        <v>12775</v>
      </c>
      <c r="E110" s="41">
        <f>E103+E106+E107+E108+E109</f>
        <v>14974</v>
      </c>
      <c r="F110" s="32">
        <f t="shared" si="5"/>
        <v>2199</v>
      </c>
      <c r="G110" s="52">
        <f t="shared" si="6"/>
        <v>117.21330724070451</v>
      </c>
      <c r="H110" s="43"/>
    </row>
    <row r="111" spans="1:8" ht="25.5" x14ac:dyDescent="0.25">
      <c r="A111" s="62" t="s">
        <v>123</v>
      </c>
      <c r="B111" s="63"/>
      <c r="C111" s="64"/>
      <c r="D111" s="1"/>
      <c r="E111" s="64"/>
      <c r="F111" s="1"/>
      <c r="G111" s="65" t="s">
        <v>124</v>
      </c>
      <c r="H111" s="65"/>
    </row>
    <row r="112" spans="1:8" s="67" customFormat="1" x14ac:dyDescent="0.25">
      <c r="A112" s="66" t="s">
        <v>125</v>
      </c>
      <c r="B112" s="65" t="s">
        <v>126</v>
      </c>
      <c r="C112" s="65"/>
      <c r="D112" s="65"/>
      <c r="E112" s="65"/>
      <c r="G112" s="67" t="s">
        <v>127</v>
      </c>
    </row>
    <row r="113" spans="1:8" ht="35.25" customHeight="1" x14ac:dyDescent="0.25">
      <c r="A113" s="68"/>
    </row>
    <row r="114" spans="1:8" s="72" customFormat="1" ht="102.75" customHeight="1" x14ac:dyDescent="0.25">
      <c r="A114" s="71"/>
      <c r="B114" s="71"/>
      <c r="C114" s="71"/>
      <c r="D114" s="71"/>
      <c r="E114" s="71"/>
      <c r="F114" s="71"/>
      <c r="G114" s="71"/>
      <c r="H114" s="71"/>
    </row>
    <row r="115" spans="1:8" x14ac:dyDescent="0.25">
      <c r="A115" s="68"/>
    </row>
    <row r="116" spans="1:8" x14ac:dyDescent="0.25">
      <c r="A116" s="68"/>
    </row>
    <row r="117" spans="1:8" x14ac:dyDescent="0.25">
      <c r="A117" s="68"/>
    </row>
    <row r="118" spans="1:8" x14ac:dyDescent="0.25">
      <c r="A118" s="68"/>
    </row>
    <row r="119" spans="1:8" x14ac:dyDescent="0.25">
      <c r="A119" s="68"/>
    </row>
    <row r="120" spans="1:8" x14ac:dyDescent="0.25">
      <c r="A120" s="68"/>
    </row>
    <row r="121" spans="1:8" x14ac:dyDescent="0.25">
      <c r="A121" s="68"/>
    </row>
    <row r="122" spans="1:8" x14ac:dyDescent="0.25">
      <c r="A122" s="68"/>
    </row>
    <row r="123" spans="1:8" x14ac:dyDescent="0.25">
      <c r="A123" s="68"/>
    </row>
    <row r="124" spans="1:8" x14ac:dyDescent="0.25">
      <c r="A124" s="68"/>
    </row>
    <row r="125" spans="1:8" x14ac:dyDescent="0.25">
      <c r="A125" s="68"/>
    </row>
    <row r="126" spans="1:8" x14ac:dyDescent="0.25">
      <c r="A126" s="68"/>
    </row>
    <row r="127" spans="1:8" x14ac:dyDescent="0.25">
      <c r="A127" s="68"/>
    </row>
    <row r="128" spans="1:8" x14ac:dyDescent="0.25">
      <c r="A128" s="68"/>
    </row>
    <row r="129" spans="1:1" x14ac:dyDescent="0.25">
      <c r="A129" s="68"/>
    </row>
    <row r="130" spans="1:1" x14ac:dyDescent="0.25">
      <c r="A130" s="68"/>
    </row>
    <row r="131" spans="1:1" x14ac:dyDescent="0.25">
      <c r="A131" s="68"/>
    </row>
    <row r="132" spans="1:1" x14ac:dyDescent="0.25">
      <c r="A132" s="68"/>
    </row>
    <row r="133" spans="1:1" x14ac:dyDescent="0.25">
      <c r="A133" s="68"/>
    </row>
    <row r="134" spans="1:1" x14ac:dyDescent="0.25">
      <c r="A134" s="68"/>
    </row>
    <row r="135" spans="1:1" x14ac:dyDescent="0.25">
      <c r="A135" s="68"/>
    </row>
    <row r="136" spans="1:1" x14ac:dyDescent="0.25">
      <c r="A136" s="68"/>
    </row>
    <row r="137" spans="1:1" x14ac:dyDescent="0.25">
      <c r="A137" s="68"/>
    </row>
    <row r="138" spans="1:1" x14ac:dyDescent="0.25">
      <c r="A138" s="68"/>
    </row>
    <row r="139" spans="1:1" x14ac:dyDescent="0.25">
      <c r="A139" s="68"/>
    </row>
    <row r="140" spans="1:1" x14ac:dyDescent="0.25">
      <c r="A140" s="68"/>
    </row>
    <row r="141" spans="1:1" x14ac:dyDescent="0.25">
      <c r="A141" s="68"/>
    </row>
    <row r="142" spans="1:1" x14ac:dyDescent="0.25">
      <c r="A142" s="68"/>
    </row>
    <row r="143" spans="1:1" x14ac:dyDescent="0.25">
      <c r="A143" s="68"/>
    </row>
    <row r="144" spans="1:1" x14ac:dyDescent="0.25">
      <c r="A144" s="68"/>
    </row>
    <row r="145" spans="1:1" x14ac:dyDescent="0.25">
      <c r="A145" s="68"/>
    </row>
    <row r="146" spans="1:1" x14ac:dyDescent="0.25">
      <c r="A146" s="68"/>
    </row>
    <row r="147" spans="1:1" x14ac:dyDescent="0.25">
      <c r="A147" s="68"/>
    </row>
    <row r="148" spans="1:1" x14ac:dyDescent="0.25">
      <c r="A148" s="68"/>
    </row>
    <row r="149" spans="1:1" x14ac:dyDescent="0.25">
      <c r="A149" s="68"/>
    </row>
    <row r="150" spans="1:1" x14ac:dyDescent="0.25">
      <c r="A150" s="68"/>
    </row>
    <row r="151" spans="1:1" x14ac:dyDescent="0.25">
      <c r="A151" s="68"/>
    </row>
    <row r="152" spans="1:1" x14ac:dyDescent="0.25">
      <c r="A152" s="68"/>
    </row>
    <row r="153" spans="1:1" x14ac:dyDescent="0.25">
      <c r="A153" s="68"/>
    </row>
    <row r="154" spans="1:1" x14ac:dyDescent="0.25">
      <c r="A154" s="68"/>
    </row>
    <row r="155" spans="1:1" x14ac:dyDescent="0.25">
      <c r="A155" s="68"/>
    </row>
    <row r="156" spans="1:1" x14ac:dyDescent="0.25">
      <c r="A156" s="68"/>
    </row>
    <row r="157" spans="1:1" x14ac:dyDescent="0.25">
      <c r="A157" s="68"/>
    </row>
    <row r="158" spans="1:1" x14ac:dyDescent="0.25">
      <c r="A158" s="68"/>
    </row>
    <row r="159" spans="1:1" x14ac:dyDescent="0.25">
      <c r="A159" s="68"/>
    </row>
    <row r="160" spans="1:1" x14ac:dyDescent="0.25">
      <c r="A160" s="68"/>
    </row>
    <row r="161" spans="1:1" x14ac:dyDescent="0.25">
      <c r="A161" s="68"/>
    </row>
    <row r="162" spans="1:1" x14ac:dyDescent="0.25">
      <c r="A162" s="68"/>
    </row>
    <row r="163" spans="1:1" x14ac:dyDescent="0.25">
      <c r="A163" s="68"/>
    </row>
    <row r="164" spans="1:1" x14ac:dyDescent="0.25">
      <c r="A164" s="68"/>
    </row>
    <row r="165" spans="1:1" x14ac:dyDescent="0.25">
      <c r="A165" s="68"/>
    </row>
    <row r="166" spans="1:1" x14ac:dyDescent="0.25">
      <c r="A166" s="68"/>
    </row>
    <row r="167" spans="1:1" x14ac:dyDescent="0.25">
      <c r="A167" s="68"/>
    </row>
    <row r="168" spans="1:1" x14ac:dyDescent="0.25">
      <c r="A168" s="68"/>
    </row>
    <row r="169" spans="1:1" x14ac:dyDescent="0.25">
      <c r="A169" s="68"/>
    </row>
    <row r="170" spans="1:1" x14ac:dyDescent="0.25">
      <c r="A170" s="68"/>
    </row>
    <row r="171" spans="1:1" x14ac:dyDescent="0.25">
      <c r="A171" s="73"/>
    </row>
    <row r="172" spans="1:1" x14ac:dyDescent="0.25">
      <c r="A172" s="73"/>
    </row>
    <row r="173" spans="1:1" x14ac:dyDescent="0.25">
      <c r="A173" s="73"/>
    </row>
    <row r="174" spans="1:1" x14ac:dyDescent="0.25">
      <c r="A174" s="73"/>
    </row>
    <row r="175" spans="1:1" x14ac:dyDescent="0.25">
      <c r="A175" s="73"/>
    </row>
    <row r="176" spans="1:1" x14ac:dyDescent="0.25">
      <c r="A176" s="73"/>
    </row>
    <row r="177" spans="1:1" x14ac:dyDescent="0.25">
      <c r="A177" s="73"/>
    </row>
    <row r="178" spans="1:1" x14ac:dyDescent="0.25">
      <c r="A178" s="73"/>
    </row>
    <row r="179" spans="1:1" x14ac:dyDescent="0.25">
      <c r="A179" s="73"/>
    </row>
    <row r="180" spans="1:1" x14ac:dyDescent="0.25">
      <c r="A180" s="73"/>
    </row>
    <row r="181" spans="1:1" x14ac:dyDescent="0.25">
      <c r="A181" s="73"/>
    </row>
    <row r="182" spans="1:1" x14ac:dyDescent="0.25">
      <c r="A182" s="73"/>
    </row>
    <row r="183" spans="1:1" x14ac:dyDescent="0.25">
      <c r="A183" s="73"/>
    </row>
    <row r="184" spans="1:1" x14ac:dyDescent="0.25">
      <c r="A184" s="73"/>
    </row>
    <row r="185" spans="1:1" x14ac:dyDescent="0.25">
      <c r="A185" s="73"/>
    </row>
    <row r="186" spans="1:1" x14ac:dyDescent="0.25">
      <c r="A186" s="73"/>
    </row>
    <row r="187" spans="1:1" x14ac:dyDescent="0.25">
      <c r="A187" s="73"/>
    </row>
    <row r="188" spans="1:1" x14ac:dyDescent="0.25">
      <c r="A188" s="73"/>
    </row>
    <row r="189" spans="1:1" x14ac:dyDescent="0.25">
      <c r="A189" s="73"/>
    </row>
    <row r="190" spans="1:1" x14ac:dyDescent="0.25">
      <c r="A190" s="73"/>
    </row>
    <row r="191" spans="1:1" x14ac:dyDescent="0.25">
      <c r="A191" s="73"/>
    </row>
    <row r="192" spans="1:1" x14ac:dyDescent="0.25">
      <c r="A192" s="73"/>
    </row>
    <row r="193" spans="1:1" x14ac:dyDescent="0.25">
      <c r="A193" s="73"/>
    </row>
    <row r="194" spans="1:1" x14ac:dyDescent="0.25">
      <c r="A194" s="73"/>
    </row>
    <row r="195" spans="1:1" x14ac:dyDescent="0.25">
      <c r="A195" s="73"/>
    </row>
    <row r="196" spans="1:1" x14ac:dyDescent="0.25">
      <c r="A196" s="73"/>
    </row>
    <row r="197" spans="1:1" x14ac:dyDescent="0.25">
      <c r="A197" s="73"/>
    </row>
    <row r="198" spans="1:1" x14ac:dyDescent="0.25">
      <c r="A198" s="73"/>
    </row>
    <row r="199" spans="1:1" x14ac:dyDescent="0.25">
      <c r="A199" s="73"/>
    </row>
    <row r="200" spans="1:1" x14ac:dyDescent="0.25">
      <c r="A200" s="73"/>
    </row>
    <row r="201" spans="1:1" x14ac:dyDescent="0.25">
      <c r="A201" s="73"/>
    </row>
    <row r="202" spans="1:1" x14ac:dyDescent="0.25">
      <c r="A202" s="73"/>
    </row>
    <row r="203" spans="1:1" x14ac:dyDescent="0.25">
      <c r="A203" s="73"/>
    </row>
    <row r="204" spans="1:1" x14ac:dyDescent="0.25">
      <c r="A204" s="73"/>
    </row>
    <row r="205" spans="1:1" x14ac:dyDescent="0.25">
      <c r="A205" s="73"/>
    </row>
    <row r="206" spans="1:1" x14ac:dyDescent="0.25">
      <c r="A206" s="73"/>
    </row>
    <row r="207" spans="1:1" x14ac:dyDescent="0.25">
      <c r="A207" s="73"/>
    </row>
    <row r="208" spans="1:1" x14ac:dyDescent="0.25">
      <c r="A208" s="73"/>
    </row>
    <row r="209" spans="1:1" x14ac:dyDescent="0.25">
      <c r="A209" s="73"/>
    </row>
    <row r="210" spans="1:1" x14ac:dyDescent="0.25">
      <c r="A210" s="73"/>
    </row>
    <row r="211" spans="1:1" x14ac:dyDescent="0.25">
      <c r="A211" s="73"/>
    </row>
    <row r="212" spans="1:1" x14ac:dyDescent="0.25">
      <c r="A212" s="73"/>
    </row>
    <row r="213" spans="1:1" x14ac:dyDescent="0.25">
      <c r="A213" s="73"/>
    </row>
    <row r="214" spans="1:1" x14ac:dyDescent="0.25">
      <c r="A214" s="73"/>
    </row>
    <row r="215" spans="1:1" x14ac:dyDescent="0.25">
      <c r="A215" s="73"/>
    </row>
    <row r="216" spans="1:1" x14ac:dyDescent="0.25">
      <c r="A216" s="73"/>
    </row>
    <row r="217" spans="1:1" x14ac:dyDescent="0.25">
      <c r="A217" s="73"/>
    </row>
    <row r="218" spans="1:1" x14ac:dyDescent="0.25">
      <c r="A218" s="73"/>
    </row>
    <row r="219" spans="1:1" x14ac:dyDescent="0.25">
      <c r="A219" s="73"/>
    </row>
    <row r="220" spans="1:1" x14ac:dyDescent="0.25">
      <c r="A220" s="73"/>
    </row>
    <row r="221" spans="1:1" x14ac:dyDescent="0.25">
      <c r="A221" s="73"/>
    </row>
    <row r="222" spans="1:1" x14ac:dyDescent="0.25">
      <c r="A222" s="73"/>
    </row>
    <row r="223" spans="1:1" x14ac:dyDescent="0.25">
      <c r="A223" s="73"/>
    </row>
    <row r="224" spans="1:1" x14ac:dyDescent="0.25">
      <c r="A224" s="73"/>
    </row>
    <row r="225" spans="1:1" x14ac:dyDescent="0.25">
      <c r="A225" s="73"/>
    </row>
    <row r="226" spans="1:1" x14ac:dyDescent="0.25">
      <c r="A226" s="73"/>
    </row>
    <row r="227" spans="1:1" x14ac:dyDescent="0.25">
      <c r="A227" s="73"/>
    </row>
    <row r="228" spans="1:1" x14ac:dyDescent="0.25">
      <c r="A228" s="73"/>
    </row>
    <row r="229" spans="1:1" x14ac:dyDescent="0.25">
      <c r="A229" s="73"/>
    </row>
    <row r="230" spans="1:1" x14ac:dyDescent="0.25">
      <c r="A230" s="73"/>
    </row>
    <row r="231" spans="1:1" x14ac:dyDescent="0.25">
      <c r="A231" s="73"/>
    </row>
    <row r="232" spans="1:1" x14ac:dyDescent="0.25">
      <c r="A232" s="73"/>
    </row>
    <row r="233" spans="1:1" x14ac:dyDescent="0.25">
      <c r="A233" s="73"/>
    </row>
    <row r="234" spans="1:1" x14ac:dyDescent="0.25">
      <c r="A234" s="73"/>
    </row>
    <row r="235" spans="1:1" x14ac:dyDescent="0.25">
      <c r="A235" s="73"/>
    </row>
    <row r="236" spans="1:1" x14ac:dyDescent="0.25">
      <c r="A236" s="73"/>
    </row>
    <row r="237" spans="1:1" x14ac:dyDescent="0.25">
      <c r="A237" s="73"/>
    </row>
    <row r="238" spans="1:1" x14ac:dyDescent="0.25">
      <c r="A238" s="73"/>
    </row>
    <row r="239" spans="1:1" x14ac:dyDescent="0.25">
      <c r="A239" s="73"/>
    </row>
    <row r="240" spans="1:1" x14ac:dyDescent="0.25">
      <c r="A240" s="73"/>
    </row>
    <row r="241" spans="1:1" x14ac:dyDescent="0.25">
      <c r="A241" s="73"/>
    </row>
    <row r="242" spans="1:1" x14ac:dyDescent="0.25">
      <c r="A242" s="73"/>
    </row>
    <row r="243" spans="1:1" x14ac:dyDescent="0.25">
      <c r="A243" s="73"/>
    </row>
    <row r="244" spans="1:1" x14ac:dyDescent="0.25">
      <c r="A244" s="73"/>
    </row>
    <row r="245" spans="1:1" x14ac:dyDescent="0.25">
      <c r="A245" s="73"/>
    </row>
    <row r="246" spans="1:1" x14ac:dyDescent="0.25">
      <c r="A246" s="73"/>
    </row>
    <row r="247" spans="1:1" x14ac:dyDescent="0.25">
      <c r="A247" s="73"/>
    </row>
    <row r="248" spans="1:1" x14ac:dyDescent="0.25">
      <c r="A248" s="73"/>
    </row>
    <row r="249" spans="1:1" x14ac:dyDescent="0.25">
      <c r="A249" s="73"/>
    </row>
    <row r="250" spans="1:1" x14ac:dyDescent="0.25">
      <c r="A250" s="73"/>
    </row>
    <row r="251" spans="1:1" x14ac:dyDescent="0.25">
      <c r="A251" s="73"/>
    </row>
    <row r="252" spans="1:1" x14ac:dyDescent="0.25">
      <c r="A252" s="73"/>
    </row>
    <row r="253" spans="1:1" x14ac:dyDescent="0.25">
      <c r="A253" s="73"/>
    </row>
    <row r="254" spans="1:1" x14ac:dyDescent="0.25">
      <c r="A254" s="73"/>
    </row>
    <row r="255" spans="1:1" x14ac:dyDescent="0.25">
      <c r="A255" s="73"/>
    </row>
    <row r="256" spans="1:1" x14ac:dyDescent="0.25">
      <c r="A256" s="73"/>
    </row>
    <row r="257" spans="1:1" x14ac:dyDescent="0.25">
      <c r="A257" s="73"/>
    </row>
    <row r="258" spans="1:1" x14ac:dyDescent="0.25">
      <c r="A258" s="73"/>
    </row>
    <row r="259" spans="1:1" x14ac:dyDescent="0.25">
      <c r="A259" s="73"/>
    </row>
    <row r="260" spans="1:1" x14ac:dyDescent="0.25">
      <c r="A260" s="73"/>
    </row>
    <row r="261" spans="1:1" x14ac:dyDescent="0.25">
      <c r="A261" s="73"/>
    </row>
    <row r="262" spans="1:1" x14ac:dyDescent="0.25">
      <c r="A262" s="73"/>
    </row>
    <row r="263" spans="1:1" x14ac:dyDescent="0.25">
      <c r="A263" s="73"/>
    </row>
    <row r="264" spans="1:1" x14ac:dyDescent="0.25">
      <c r="A264" s="73"/>
    </row>
    <row r="265" spans="1:1" x14ac:dyDescent="0.25">
      <c r="A265" s="73"/>
    </row>
    <row r="266" spans="1:1" x14ac:dyDescent="0.25">
      <c r="A266" s="73"/>
    </row>
    <row r="267" spans="1:1" x14ac:dyDescent="0.25">
      <c r="A267" s="73"/>
    </row>
    <row r="268" spans="1:1" x14ac:dyDescent="0.25">
      <c r="A268" s="73"/>
    </row>
    <row r="269" spans="1:1" x14ac:dyDescent="0.25">
      <c r="A269" s="73"/>
    </row>
    <row r="270" spans="1:1" x14ac:dyDescent="0.25">
      <c r="A270" s="73"/>
    </row>
    <row r="271" spans="1:1" x14ac:dyDescent="0.25">
      <c r="A271" s="73"/>
    </row>
    <row r="272" spans="1:1" x14ac:dyDescent="0.25">
      <c r="A272" s="73"/>
    </row>
    <row r="273" spans="1:1" x14ac:dyDescent="0.25">
      <c r="A273" s="73"/>
    </row>
    <row r="274" spans="1:1" x14ac:dyDescent="0.25">
      <c r="A274" s="73"/>
    </row>
    <row r="275" spans="1:1" x14ac:dyDescent="0.25">
      <c r="A275" s="73"/>
    </row>
    <row r="276" spans="1:1" x14ac:dyDescent="0.25">
      <c r="A276" s="73"/>
    </row>
    <row r="277" spans="1:1" x14ac:dyDescent="0.25">
      <c r="A277" s="73"/>
    </row>
    <row r="278" spans="1:1" x14ac:dyDescent="0.25">
      <c r="A278" s="73"/>
    </row>
    <row r="279" spans="1:1" x14ac:dyDescent="0.25">
      <c r="A279" s="73"/>
    </row>
    <row r="280" spans="1:1" x14ac:dyDescent="0.25">
      <c r="A280" s="73"/>
    </row>
    <row r="281" spans="1:1" x14ac:dyDescent="0.25">
      <c r="A281" s="73"/>
    </row>
    <row r="282" spans="1:1" x14ac:dyDescent="0.25">
      <c r="A282" s="73"/>
    </row>
    <row r="283" spans="1:1" x14ac:dyDescent="0.25">
      <c r="A283" s="73"/>
    </row>
    <row r="284" spans="1:1" x14ac:dyDescent="0.25">
      <c r="A284" s="73"/>
    </row>
    <row r="285" spans="1:1" x14ac:dyDescent="0.25">
      <c r="A285" s="73"/>
    </row>
    <row r="286" spans="1:1" x14ac:dyDescent="0.25">
      <c r="A286" s="73"/>
    </row>
    <row r="287" spans="1:1" x14ac:dyDescent="0.25">
      <c r="A287" s="73"/>
    </row>
    <row r="288" spans="1:1" x14ac:dyDescent="0.25">
      <c r="A288" s="73"/>
    </row>
    <row r="289" spans="1:1" x14ac:dyDescent="0.25">
      <c r="A289" s="73"/>
    </row>
    <row r="290" spans="1:1" x14ac:dyDescent="0.25">
      <c r="A290" s="73"/>
    </row>
    <row r="291" spans="1:1" x14ac:dyDescent="0.25">
      <c r="A291" s="73"/>
    </row>
    <row r="292" spans="1:1" x14ac:dyDescent="0.25">
      <c r="A292" s="73"/>
    </row>
    <row r="293" spans="1:1" x14ac:dyDescent="0.25">
      <c r="A293" s="73"/>
    </row>
    <row r="294" spans="1:1" x14ac:dyDescent="0.25">
      <c r="A294" s="73"/>
    </row>
    <row r="295" spans="1:1" x14ac:dyDescent="0.25">
      <c r="A295" s="73"/>
    </row>
    <row r="296" spans="1:1" x14ac:dyDescent="0.25">
      <c r="A296" s="73"/>
    </row>
    <row r="297" spans="1:1" x14ac:dyDescent="0.25">
      <c r="A297" s="73"/>
    </row>
    <row r="298" spans="1:1" x14ac:dyDescent="0.25">
      <c r="A298" s="73"/>
    </row>
    <row r="299" spans="1:1" x14ac:dyDescent="0.25">
      <c r="A299" s="73"/>
    </row>
    <row r="300" spans="1:1" x14ac:dyDescent="0.25">
      <c r="A300" s="73"/>
    </row>
    <row r="301" spans="1:1" x14ac:dyDescent="0.25">
      <c r="A301" s="73"/>
    </row>
    <row r="302" spans="1:1" x14ac:dyDescent="0.25">
      <c r="A302" s="73"/>
    </row>
    <row r="303" spans="1:1" x14ac:dyDescent="0.25">
      <c r="A303" s="73"/>
    </row>
    <row r="304" spans="1:1" x14ac:dyDescent="0.25">
      <c r="A304" s="73"/>
    </row>
    <row r="305" spans="1:1" x14ac:dyDescent="0.25">
      <c r="A305" s="73"/>
    </row>
    <row r="306" spans="1:1" x14ac:dyDescent="0.25">
      <c r="A306" s="73"/>
    </row>
    <row r="307" spans="1:1" x14ac:dyDescent="0.25">
      <c r="A307" s="73"/>
    </row>
    <row r="308" spans="1:1" x14ac:dyDescent="0.25">
      <c r="A308" s="73"/>
    </row>
    <row r="309" spans="1:1" x14ac:dyDescent="0.25">
      <c r="A309" s="73"/>
    </row>
    <row r="310" spans="1:1" x14ac:dyDescent="0.25">
      <c r="A310" s="73"/>
    </row>
    <row r="311" spans="1:1" x14ac:dyDescent="0.25">
      <c r="A311" s="73"/>
    </row>
    <row r="312" spans="1:1" x14ac:dyDescent="0.25">
      <c r="A312" s="73"/>
    </row>
    <row r="313" spans="1:1" x14ac:dyDescent="0.25">
      <c r="A313" s="73"/>
    </row>
    <row r="314" spans="1:1" x14ac:dyDescent="0.25">
      <c r="A314" s="73"/>
    </row>
    <row r="315" spans="1:1" x14ac:dyDescent="0.25">
      <c r="A315" s="73"/>
    </row>
    <row r="316" spans="1:1" x14ac:dyDescent="0.25">
      <c r="A316" s="73"/>
    </row>
    <row r="317" spans="1:1" x14ac:dyDescent="0.25">
      <c r="A317" s="73"/>
    </row>
    <row r="318" spans="1:1" x14ac:dyDescent="0.25">
      <c r="A318" s="73"/>
    </row>
    <row r="319" spans="1:1" x14ac:dyDescent="0.25">
      <c r="A319" s="73"/>
    </row>
    <row r="320" spans="1:1" x14ac:dyDescent="0.25">
      <c r="A320" s="73"/>
    </row>
    <row r="321" spans="1:1" x14ac:dyDescent="0.25">
      <c r="A321" s="73"/>
    </row>
    <row r="322" spans="1:1" x14ac:dyDescent="0.25">
      <c r="A322" s="73"/>
    </row>
    <row r="323" spans="1:1" x14ac:dyDescent="0.25">
      <c r="A323" s="73"/>
    </row>
    <row r="324" spans="1:1" x14ac:dyDescent="0.25">
      <c r="A324" s="73"/>
    </row>
    <row r="325" spans="1:1" x14ac:dyDescent="0.25">
      <c r="A325" s="73"/>
    </row>
    <row r="326" spans="1:1" x14ac:dyDescent="0.25">
      <c r="A326" s="73"/>
    </row>
    <row r="327" spans="1:1" x14ac:dyDescent="0.25">
      <c r="A327" s="73"/>
    </row>
    <row r="328" spans="1:1" x14ac:dyDescent="0.25">
      <c r="A328" s="73"/>
    </row>
    <row r="329" spans="1:1" x14ac:dyDescent="0.25">
      <c r="A329" s="73"/>
    </row>
    <row r="330" spans="1:1" x14ac:dyDescent="0.25">
      <c r="A330" s="73"/>
    </row>
    <row r="331" spans="1:1" x14ac:dyDescent="0.25">
      <c r="A331" s="73"/>
    </row>
    <row r="332" spans="1:1" x14ac:dyDescent="0.25">
      <c r="A332" s="73"/>
    </row>
    <row r="333" spans="1:1" x14ac:dyDescent="0.25">
      <c r="A333" s="73"/>
    </row>
    <row r="334" spans="1:1" x14ac:dyDescent="0.25">
      <c r="A334" s="73"/>
    </row>
    <row r="335" spans="1:1" x14ac:dyDescent="0.25">
      <c r="A335" s="73"/>
    </row>
    <row r="336" spans="1:1" x14ac:dyDescent="0.25">
      <c r="A336" s="73"/>
    </row>
    <row r="337" spans="1:1" x14ac:dyDescent="0.25">
      <c r="A337" s="73"/>
    </row>
  </sheetData>
  <mergeCells count="12">
    <mergeCell ref="A89:H89"/>
    <mergeCell ref="A95:H95"/>
    <mergeCell ref="A102:H102"/>
    <mergeCell ref="G111:H111"/>
    <mergeCell ref="B112:E112"/>
    <mergeCell ref="A114:H114"/>
    <mergeCell ref="A3:H3"/>
    <mergeCell ref="A5:A6"/>
    <mergeCell ref="B5:B6"/>
    <mergeCell ref="C5:C6"/>
    <mergeCell ref="D5:H5"/>
    <mergeCell ref="A8:H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tnmyrosh</dc:creator>
  <cp:lastModifiedBy>tnmyrosh</cp:lastModifiedBy>
  <dcterms:created xsi:type="dcterms:W3CDTF">2021-12-01T10:53:13Z</dcterms:created>
  <dcterms:modified xsi:type="dcterms:W3CDTF">2021-12-01T10:54:31Z</dcterms:modified>
</cp:coreProperties>
</file>