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E83" i="1" l="1"/>
  <c r="I82" i="1"/>
  <c r="H82" i="1"/>
  <c r="H77" i="1" s="1"/>
  <c r="G82" i="1"/>
  <c r="G77" i="1" s="1"/>
  <c r="F82" i="1"/>
  <c r="F77" i="1" s="1"/>
  <c r="E81" i="1"/>
  <c r="E80" i="1"/>
  <c r="E79" i="1"/>
  <c r="E78" i="1"/>
  <c r="I77" i="1"/>
  <c r="C77" i="1"/>
  <c r="E75" i="1"/>
  <c r="D73" i="1"/>
  <c r="D74" i="1" s="1"/>
  <c r="E71" i="1"/>
  <c r="E70" i="1"/>
  <c r="E69" i="1"/>
  <c r="E68" i="1"/>
  <c r="I67" i="1"/>
  <c r="H67" i="1"/>
  <c r="G67" i="1"/>
  <c r="F67" i="1"/>
  <c r="C67" i="1"/>
  <c r="E66" i="1"/>
  <c r="E65" i="1"/>
  <c r="E64" i="1"/>
  <c r="E63" i="1"/>
  <c r="I62" i="1"/>
  <c r="H62" i="1"/>
  <c r="G62" i="1"/>
  <c r="F62" i="1"/>
  <c r="C62" i="1"/>
  <c r="E60" i="1"/>
  <c r="E59" i="1"/>
  <c r="E58" i="1"/>
  <c r="E57" i="1"/>
  <c r="E56" i="1"/>
  <c r="E55" i="1"/>
  <c r="I54" i="1"/>
  <c r="H54" i="1"/>
  <c r="G54" i="1"/>
  <c r="F54" i="1"/>
  <c r="C54" i="1"/>
  <c r="C49" i="1" s="1"/>
  <c r="E53" i="1"/>
  <c r="E52" i="1"/>
  <c r="I51" i="1"/>
  <c r="H51" i="1"/>
  <c r="G51" i="1"/>
  <c r="F51" i="1"/>
  <c r="C51" i="1"/>
  <c r="I49" i="1"/>
  <c r="H49" i="1"/>
  <c r="E47" i="1"/>
  <c r="E46" i="1"/>
  <c r="E45" i="1"/>
  <c r="E44" i="1"/>
  <c r="E43" i="1"/>
  <c r="E42" i="1"/>
  <c r="E41" i="1"/>
  <c r="G40" i="1"/>
  <c r="F40" i="1"/>
  <c r="E39" i="1"/>
  <c r="E38" i="1"/>
  <c r="E37" i="1"/>
  <c r="E35" i="1"/>
  <c r="E34" i="1"/>
  <c r="E33" i="1"/>
  <c r="E32" i="1"/>
  <c r="E31" i="1"/>
  <c r="E30" i="1"/>
  <c r="E29" i="1"/>
  <c r="E28" i="1"/>
  <c r="E27" i="1"/>
  <c r="I26" i="1"/>
  <c r="H26" i="1"/>
  <c r="G26" i="1"/>
  <c r="F26" i="1"/>
  <c r="C26" i="1"/>
  <c r="F25" i="1"/>
  <c r="E25" i="1" s="1"/>
  <c r="I24" i="1"/>
  <c r="H24" i="1"/>
  <c r="G24" i="1"/>
  <c r="D24" i="1"/>
  <c r="C24" i="1"/>
  <c r="E23" i="1"/>
  <c r="I22" i="1"/>
  <c r="H22" i="1"/>
  <c r="H21" i="1" s="1"/>
  <c r="G22" i="1"/>
  <c r="G21" i="1" s="1"/>
  <c r="F22" i="1"/>
  <c r="I21" i="1"/>
  <c r="C21" i="1"/>
  <c r="G49" i="1" l="1"/>
  <c r="H48" i="1"/>
  <c r="H73" i="1" s="1"/>
  <c r="H74" i="1" s="1"/>
  <c r="C48" i="1"/>
  <c r="C73" i="1" s="1"/>
  <c r="C74" i="1" s="1"/>
  <c r="E67" i="1"/>
  <c r="G48" i="1"/>
  <c r="G73" i="1" s="1"/>
  <c r="G74" i="1" s="1"/>
  <c r="E54" i="1"/>
  <c r="E22" i="1"/>
  <c r="E26" i="1"/>
  <c r="E40" i="1"/>
  <c r="E62" i="1"/>
  <c r="E51" i="1"/>
  <c r="I48" i="1"/>
  <c r="I73" i="1" s="1"/>
  <c r="I74" i="1" s="1"/>
  <c r="E77" i="1"/>
  <c r="F49" i="1"/>
  <c r="F21" i="1"/>
  <c r="E82" i="1"/>
  <c r="F24" i="1"/>
  <c r="E24" i="1" s="1"/>
  <c r="E49" i="1" l="1"/>
  <c r="F48" i="1"/>
  <c r="E21" i="1"/>
  <c r="E48" i="1" l="1"/>
  <c r="F73" i="1"/>
  <c r="F74" i="1" l="1"/>
  <c r="E74" i="1" s="1"/>
  <c r="E73" i="1"/>
</calcChain>
</file>

<file path=xl/sharedStrings.xml><?xml version="1.0" encoding="utf-8"?>
<sst xmlns="http://schemas.openxmlformats.org/spreadsheetml/2006/main" count="175" uniqueCount="120">
  <si>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</si>
  <si>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</si>
  <si>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</si>
  <si>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</si>
  <si>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департаменту- начальник управління фінансово-економічного забезпечення- головний бухгалтер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</si>
  <si>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</si>
  <si>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О.І.Воронько</t>
  </si>
  <si>
    <t>Ю.І.Віклієнко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</si>
  <si>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</si>
  <si>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</si>
  <si>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</si>
  <si>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1575,5</t>
  </si>
  <si>
    <t>Затвердженний</t>
  </si>
  <si>
    <t>Місцезнаходження просп.Богдана Хмельницького, 19</t>
  </si>
  <si>
    <t xml:space="preserve">Уточнений </t>
  </si>
  <si>
    <t>х</t>
  </si>
  <si>
    <t>Телефон (056)720-94-55</t>
  </si>
  <si>
    <t>зробити позначку "Х"</t>
  </si>
  <si>
    <t>ФІНАНСОВИЙ ПЛАН</t>
  </si>
  <si>
    <t>Комунального некомерційного підприємства "Міська клінічна лікарня №16" ДМР</t>
  </si>
  <si>
    <t>(назва підприємства)</t>
  </si>
  <si>
    <t>на 2022  рік</t>
  </si>
  <si>
    <t>грн.</t>
  </si>
  <si>
    <t>Показники </t>
  </si>
  <si>
    <t>Код рядка</t>
  </si>
  <si>
    <t>Факт мину-лого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</si>
  <si>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</si>
  <si>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</si>
  <si>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</si>
  <si>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</si>
  <si>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</si>
  <si>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</si>
  <si>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</si>
  <si>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</si>
  <si>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</si>
  <si>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</si>
  <si>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</si>
  <si>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</si>
  <si>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</si>
  <si>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доходи надавача за програмою медичних гарантій від НСЗУ</t>
  </si>
  <si>
    <t>1011</t>
  </si>
  <si>
    <t>Х</t>
  </si>
  <si>
    <t xml:space="preserve"> інші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</si>
  <si>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</si>
  <si>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</si>
  <si>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</si>
  <si>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</si>
  <si>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</si>
  <si>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</si>
  <si>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</si>
  <si>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</si>
  <si>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</si>
  <si>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</si>
  <si>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</si>
  <si>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</si>
  <si>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</si>
  <si>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(розписати)</t>
  </si>
  <si>
    <t>Інші надходження (дохід) (залишок надходжень НСЗУ)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</si>
  <si>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</si>
  <si>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</si>
  <si>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</si>
  <si>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</si>
  <si>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</si>
  <si>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</si>
  <si>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</si>
  <si>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</si>
  <si>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</si>
  <si>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</si>
  <si>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</si>
  <si>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</si>
  <si>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</si>
  <si>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</si>
  <si>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</si>
  <si>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</si>
  <si>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 xml:space="preserve">доходи з місцевого бюджету цільового фінансування по капітальних видатках 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</si>
  <si>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</si>
  <si>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</si>
  <si>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</si>
  <si>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основних засобів</t>
  </si>
  <si>
    <t>інші необоротні матеріальні активи</t>
  </si>
  <si>
    <t>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</si>
  <si>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</si>
  <si>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</si>
  <si>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</si>
  <si>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</si>
  <si>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</si>
  <si>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</si>
  <si>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</si>
  <si>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</si>
  <si>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</si>
  <si>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</si>
  <si>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</si>
  <si>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</si>
  <si>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</si>
  <si>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</si>
  <si>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</si>
  <si>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</si>
  <si>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</si>
  <si>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</si>
  <si>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</si>
  <si>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</si>
  <si>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</si>
  <si>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</si>
  <si>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</si>
  <si>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</si>
  <si>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</si>
  <si>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</si>
  <si>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</si>
  <si>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</si>
  <si>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</si>
  <si>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</si>
  <si>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</si>
  <si>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</si>
  <si>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</si>
  <si>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</si>
  <si>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Олег Хасілєв</t>
  </si>
  <si>
    <t>(підпис)</t>
  </si>
  <si>
    <t xml:space="preserve">                  (П.І.Б.)</t>
  </si>
  <si>
    <t>Заступник генерального директора</t>
  </si>
  <si>
    <t>Анастасія Ратушна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</si>
</sst>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"/>
    <numFmt numFmtId="166" formatCode="0.0"/>
    <numFmt numFmtId="167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7" fillId="2" borderId="0" xfId="1" applyFont="1" applyFill="1"/>
    <xf numFmtId="0" fontId="7" fillId="0" borderId="0" xfId="1" applyFont="1"/>
    <xf numFmtId="0" fontId="3" fillId="0" borderId="0" xfId="1" applyFont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2" fillId="0" borderId="0" xfId="1" applyFont="1" applyAlignment="1"/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14" fontId="8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11" fillId="3" borderId="0" xfId="1" applyFont="1" applyFill="1" applyBorder="1"/>
    <xf numFmtId="0" fontId="11" fillId="3" borderId="0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4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14" fillId="0" borderId="2" xfId="0" applyFont="1" applyBorder="1" applyAlignment="1" applyProtection="1">
      <alignment horizontal="center"/>
      <protection locked="0"/>
    </xf>
    <xf numFmtId="166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3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0" xfId="1" applyFont="1" applyFill="1"/>
    <xf numFmtId="167" fontId="9" fillId="0" borderId="2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/>
    </xf>
    <xf numFmtId="0" fontId="13" fillId="0" borderId="0" xfId="1" applyFont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6" fillId="0" borderId="0" xfId="1" applyFont="1"/>
    <xf numFmtId="0" fontId="4" fillId="0" borderId="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10" fillId="0" borderId="0" xfId="1" applyFont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justify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justify" vertical="center" wrapText="1"/>
      <protection locked="0"/>
    </xf>
    <xf numFmtId="0" fontId="9" fillId="3" borderId="2" xfId="0" applyFont="1" applyFill="1" applyBorder="1" applyAlignment="1" applyProtection="1">
      <alignment horizontal="justify" vertical="center" wrapText="1"/>
      <protection locked="0"/>
    </xf>
    <xf numFmtId="3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80" workbookViewId="0">
      <selection activeCell="A98" sqref="A98"/>
    </sheetView>
  </sheetViews>
  <sheetFormatPr defaultRowHeight="18" x14ac:dyDescent="0.3"/>
  <cols>
    <col min="1" max="1" width="72.5703125" style="67" customWidth="1"/>
    <col min="2" max="2" width="7.140625" style="67" customWidth="1"/>
    <col min="3" max="3" width="16.85546875" style="6" customWidth="1"/>
    <col min="4" max="4" width="13" style="6" customWidth="1"/>
    <col min="5" max="5" width="16.42578125" style="6" customWidth="1"/>
    <col min="6" max="6" width="16.5703125" style="6" customWidth="1"/>
    <col min="7" max="7" width="16" style="6" customWidth="1"/>
    <col min="8" max="8" width="16.140625" style="6" customWidth="1"/>
    <col min="9" max="9" width="16" style="6" customWidth="1"/>
    <col min="10" max="225" width="9.140625" style="8"/>
    <col min="226" max="226" width="72.5703125" style="8" customWidth="1"/>
    <col min="227" max="227" width="7.140625" style="8" customWidth="1"/>
    <col min="228" max="228" width="16.85546875" style="8" customWidth="1"/>
    <col min="229" max="229" width="13" style="8" customWidth="1"/>
    <col min="230" max="230" width="16.42578125" style="8" customWidth="1"/>
    <col min="231" max="231" width="16.5703125" style="8" customWidth="1"/>
    <col min="232" max="232" width="16" style="8" customWidth="1"/>
    <col min="233" max="233" width="16.140625" style="8" customWidth="1"/>
    <col min="234" max="234" width="16" style="8" customWidth="1"/>
    <col min="235" max="235" width="12.7109375" style="8" customWidth="1"/>
    <col min="236" max="236" width="14" style="8" customWidth="1"/>
    <col min="237" max="481" width="9.140625" style="8"/>
    <col min="482" max="482" width="72.5703125" style="8" customWidth="1"/>
    <col min="483" max="483" width="7.140625" style="8" customWidth="1"/>
    <col min="484" max="484" width="16.85546875" style="8" customWidth="1"/>
    <col min="485" max="485" width="13" style="8" customWidth="1"/>
    <col min="486" max="486" width="16.42578125" style="8" customWidth="1"/>
    <col min="487" max="487" width="16.5703125" style="8" customWidth="1"/>
    <col min="488" max="488" width="16" style="8" customWidth="1"/>
    <col min="489" max="489" width="16.140625" style="8" customWidth="1"/>
    <col min="490" max="490" width="16" style="8" customWidth="1"/>
    <col min="491" max="491" width="12.7109375" style="8" customWidth="1"/>
    <col min="492" max="492" width="14" style="8" customWidth="1"/>
    <col min="493" max="737" width="9.140625" style="8"/>
    <col min="738" max="738" width="72.5703125" style="8" customWidth="1"/>
    <col min="739" max="739" width="7.140625" style="8" customWidth="1"/>
    <col min="740" max="740" width="16.85546875" style="8" customWidth="1"/>
    <col min="741" max="741" width="13" style="8" customWidth="1"/>
    <col min="742" max="742" width="16.42578125" style="8" customWidth="1"/>
    <col min="743" max="743" width="16.5703125" style="8" customWidth="1"/>
    <col min="744" max="744" width="16" style="8" customWidth="1"/>
    <col min="745" max="745" width="16.140625" style="8" customWidth="1"/>
    <col min="746" max="746" width="16" style="8" customWidth="1"/>
    <col min="747" max="747" width="12.7109375" style="8" customWidth="1"/>
    <col min="748" max="748" width="14" style="8" customWidth="1"/>
    <col min="749" max="993" width="9.140625" style="8"/>
    <col min="994" max="994" width="72.5703125" style="8" customWidth="1"/>
    <col min="995" max="995" width="7.140625" style="8" customWidth="1"/>
    <col min="996" max="996" width="16.85546875" style="8" customWidth="1"/>
    <col min="997" max="997" width="13" style="8" customWidth="1"/>
    <col min="998" max="998" width="16.42578125" style="8" customWidth="1"/>
    <col min="999" max="999" width="16.5703125" style="8" customWidth="1"/>
    <col min="1000" max="1000" width="16" style="8" customWidth="1"/>
    <col min="1001" max="1001" width="16.140625" style="8" customWidth="1"/>
    <col min="1002" max="1002" width="16" style="8" customWidth="1"/>
    <col min="1003" max="1003" width="12.7109375" style="8" customWidth="1"/>
    <col min="1004" max="1004" width="14" style="8" customWidth="1"/>
    <col min="1005" max="1249" width="9.140625" style="8"/>
    <col min="1250" max="1250" width="72.5703125" style="8" customWidth="1"/>
    <col min="1251" max="1251" width="7.140625" style="8" customWidth="1"/>
    <col min="1252" max="1252" width="16.85546875" style="8" customWidth="1"/>
    <col min="1253" max="1253" width="13" style="8" customWidth="1"/>
    <col min="1254" max="1254" width="16.42578125" style="8" customWidth="1"/>
    <col min="1255" max="1255" width="16.5703125" style="8" customWidth="1"/>
    <col min="1256" max="1256" width="16" style="8" customWidth="1"/>
    <col min="1257" max="1257" width="16.140625" style="8" customWidth="1"/>
    <col min="1258" max="1258" width="16" style="8" customWidth="1"/>
    <col min="1259" max="1259" width="12.7109375" style="8" customWidth="1"/>
    <col min="1260" max="1260" width="14" style="8" customWidth="1"/>
    <col min="1261" max="1505" width="9.140625" style="8"/>
    <col min="1506" max="1506" width="72.5703125" style="8" customWidth="1"/>
    <col min="1507" max="1507" width="7.140625" style="8" customWidth="1"/>
    <col min="1508" max="1508" width="16.85546875" style="8" customWidth="1"/>
    <col min="1509" max="1509" width="13" style="8" customWidth="1"/>
    <col min="1510" max="1510" width="16.42578125" style="8" customWidth="1"/>
    <col min="1511" max="1511" width="16.5703125" style="8" customWidth="1"/>
    <col min="1512" max="1512" width="16" style="8" customWidth="1"/>
    <col min="1513" max="1513" width="16.140625" style="8" customWidth="1"/>
    <col min="1514" max="1514" width="16" style="8" customWidth="1"/>
    <col min="1515" max="1515" width="12.7109375" style="8" customWidth="1"/>
    <col min="1516" max="1516" width="14" style="8" customWidth="1"/>
    <col min="1517" max="1761" width="9.140625" style="8"/>
    <col min="1762" max="1762" width="72.5703125" style="8" customWidth="1"/>
    <col min="1763" max="1763" width="7.140625" style="8" customWidth="1"/>
    <col min="1764" max="1764" width="16.85546875" style="8" customWidth="1"/>
    <col min="1765" max="1765" width="13" style="8" customWidth="1"/>
    <col min="1766" max="1766" width="16.42578125" style="8" customWidth="1"/>
    <col min="1767" max="1767" width="16.5703125" style="8" customWidth="1"/>
    <col min="1768" max="1768" width="16" style="8" customWidth="1"/>
    <col min="1769" max="1769" width="16.140625" style="8" customWidth="1"/>
    <col min="1770" max="1770" width="16" style="8" customWidth="1"/>
    <col min="1771" max="1771" width="12.7109375" style="8" customWidth="1"/>
    <col min="1772" max="1772" width="14" style="8" customWidth="1"/>
    <col min="1773" max="2017" width="9.140625" style="8"/>
    <col min="2018" max="2018" width="72.5703125" style="8" customWidth="1"/>
    <col min="2019" max="2019" width="7.140625" style="8" customWidth="1"/>
    <col min="2020" max="2020" width="16.85546875" style="8" customWidth="1"/>
    <col min="2021" max="2021" width="13" style="8" customWidth="1"/>
    <col min="2022" max="2022" width="16.42578125" style="8" customWidth="1"/>
    <col min="2023" max="2023" width="16.5703125" style="8" customWidth="1"/>
    <col min="2024" max="2024" width="16" style="8" customWidth="1"/>
    <col min="2025" max="2025" width="16.140625" style="8" customWidth="1"/>
    <col min="2026" max="2026" width="16" style="8" customWidth="1"/>
    <col min="2027" max="2027" width="12.7109375" style="8" customWidth="1"/>
    <col min="2028" max="2028" width="14" style="8" customWidth="1"/>
    <col min="2029" max="2273" width="9.140625" style="8"/>
    <col min="2274" max="2274" width="72.5703125" style="8" customWidth="1"/>
    <col min="2275" max="2275" width="7.140625" style="8" customWidth="1"/>
    <col min="2276" max="2276" width="16.85546875" style="8" customWidth="1"/>
    <col min="2277" max="2277" width="13" style="8" customWidth="1"/>
    <col min="2278" max="2278" width="16.42578125" style="8" customWidth="1"/>
    <col min="2279" max="2279" width="16.5703125" style="8" customWidth="1"/>
    <col min="2280" max="2280" width="16" style="8" customWidth="1"/>
    <col min="2281" max="2281" width="16.140625" style="8" customWidth="1"/>
    <col min="2282" max="2282" width="16" style="8" customWidth="1"/>
    <col min="2283" max="2283" width="12.7109375" style="8" customWidth="1"/>
    <col min="2284" max="2284" width="14" style="8" customWidth="1"/>
    <col min="2285" max="2529" width="9.140625" style="8"/>
    <col min="2530" max="2530" width="72.5703125" style="8" customWidth="1"/>
    <col min="2531" max="2531" width="7.140625" style="8" customWidth="1"/>
    <col min="2532" max="2532" width="16.85546875" style="8" customWidth="1"/>
    <col min="2533" max="2533" width="13" style="8" customWidth="1"/>
    <col min="2534" max="2534" width="16.42578125" style="8" customWidth="1"/>
    <col min="2535" max="2535" width="16.5703125" style="8" customWidth="1"/>
    <col min="2536" max="2536" width="16" style="8" customWidth="1"/>
    <col min="2537" max="2537" width="16.140625" style="8" customWidth="1"/>
    <col min="2538" max="2538" width="16" style="8" customWidth="1"/>
    <col min="2539" max="2539" width="12.7109375" style="8" customWidth="1"/>
    <col min="2540" max="2540" width="14" style="8" customWidth="1"/>
    <col min="2541" max="2785" width="9.140625" style="8"/>
    <col min="2786" max="2786" width="72.5703125" style="8" customWidth="1"/>
    <col min="2787" max="2787" width="7.140625" style="8" customWidth="1"/>
    <col min="2788" max="2788" width="16.85546875" style="8" customWidth="1"/>
    <col min="2789" max="2789" width="13" style="8" customWidth="1"/>
    <col min="2790" max="2790" width="16.42578125" style="8" customWidth="1"/>
    <col min="2791" max="2791" width="16.5703125" style="8" customWidth="1"/>
    <col min="2792" max="2792" width="16" style="8" customWidth="1"/>
    <col min="2793" max="2793" width="16.140625" style="8" customWidth="1"/>
    <col min="2794" max="2794" width="16" style="8" customWidth="1"/>
    <col min="2795" max="2795" width="12.7109375" style="8" customWidth="1"/>
    <col min="2796" max="2796" width="14" style="8" customWidth="1"/>
    <col min="2797" max="3041" width="9.140625" style="8"/>
    <col min="3042" max="3042" width="72.5703125" style="8" customWidth="1"/>
    <col min="3043" max="3043" width="7.140625" style="8" customWidth="1"/>
    <col min="3044" max="3044" width="16.85546875" style="8" customWidth="1"/>
    <col min="3045" max="3045" width="13" style="8" customWidth="1"/>
    <col min="3046" max="3046" width="16.42578125" style="8" customWidth="1"/>
    <col min="3047" max="3047" width="16.5703125" style="8" customWidth="1"/>
    <col min="3048" max="3048" width="16" style="8" customWidth="1"/>
    <col min="3049" max="3049" width="16.140625" style="8" customWidth="1"/>
    <col min="3050" max="3050" width="16" style="8" customWidth="1"/>
    <col min="3051" max="3051" width="12.7109375" style="8" customWidth="1"/>
    <col min="3052" max="3052" width="14" style="8" customWidth="1"/>
    <col min="3053" max="3297" width="9.140625" style="8"/>
    <col min="3298" max="3298" width="72.5703125" style="8" customWidth="1"/>
    <col min="3299" max="3299" width="7.140625" style="8" customWidth="1"/>
    <col min="3300" max="3300" width="16.85546875" style="8" customWidth="1"/>
    <col min="3301" max="3301" width="13" style="8" customWidth="1"/>
    <col min="3302" max="3302" width="16.42578125" style="8" customWidth="1"/>
    <col min="3303" max="3303" width="16.5703125" style="8" customWidth="1"/>
    <col min="3304" max="3304" width="16" style="8" customWidth="1"/>
    <col min="3305" max="3305" width="16.140625" style="8" customWidth="1"/>
    <col min="3306" max="3306" width="16" style="8" customWidth="1"/>
    <col min="3307" max="3307" width="12.7109375" style="8" customWidth="1"/>
    <col min="3308" max="3308" width="14" style="8" customWidth="1"/>
    <col min="3309" max="3553" width="9.140625" style="8"/>
    <col min="3554" max="3554" width="72.5703125" style="8" customWidth="1"/>
    <col min="3555" max="3555" width="7.140625" style="8" customWidth="1"/>
    <col min="3556" max="3556" width="16.85546875" style="8" customWidth="1"/>
    <col min="3557" max="3557" width="13" style="8" customWidth="1"/>
    <col min="3558" max="3558" width="16.42578125" style="8" customWidth="1"/>
    <col min="3559" max="3559" width="16.5703125" style="8" customWidth="1"/>
    <col min="3560" max="3560" width="16" style="8" customWidth="1"/>
    <col min="3561" max="3561" width="16.140625" style="8" customWidth="1"/>
    <col min="3562" max="3562" width="16" style="8" customWidth="1"/>
    <col min="3563" max="3563" width="12.7109375" style="8" customWidth="1"/>
    <col min="3564" max="3564" width="14" style="8" customWidth="1"/>
    <col min="3565" max="3809" width="9.140625" style="8"/>
    <col min="3810" max="3810" width="72.5703125" style="8" customWidth="1"/>
    <col min="3811" max="3811" width="7.140625" style="8" customWidth="1"/>
    <col min="3812" max="3812" width="16.85546875" style="8" customWidth="1"/>
    <col min="3813" max="3813" width="13" style="8" customWidth="1"/>
    <col min="3814" max="3814" width="16.42578125" style="8" customWidth="1"/>
    <col min="3815" max="3815" width="16.5703125" style="8" customWidth="1"/>
    <col min="3816" max="3816" width="16" style="8" customWidth="1"/>
    <col min="3817" max="3817" width="16.140625" style="8" customWidth="1"/>
    <col min="3818" max="3818" width="16" style="8" customWidth="1"/>
    <col min="3819" max="3819" width="12.7109375" style="8" customWidth="1"/>
    <col min="3820" max="3820" width="14" style="8" customWidth="1"/>
    <col min="3821" max="4065" width="9.140625" style="8"/>
    <col min="4066" max="4066" width="72.5703125" style="8" customWidth="1"/>
    <col min="4067" max="4067" width="7.140625" style="8" customWidth="1"/>
    <col min="4068" max="4068" width="16.85546875" style="8" customWidth="1"/>
    <col min="4069" max="4069" width="13" style="8" customWidth="1"/>
    <col min="4070" max="4070" width="16.42578125" style="8" customWidth="1"/>
    <col min="4071" max="4071" width="16.5703125" style="8" customWidth="1"/>
    <col min="4072" max="4072" width="16" style="8" customWidth="1"/>
    <col min="4073" max="4073" width="16.140625" style="8" customWidth="1"/>
    <col min="4074" max="4074" width="16" style="8" customWidth="1"/>
    <col min="4075" max="4075" width="12.7109375" style="8" customWidth="1"/>
    <col min="4076" max="4076" width="14" style="8" customWidth="1"/>
    <col min="4077" max="4321" width="9.140625" style="8"/>
    <col min="4322" max="4322" width="72.5703125" style="8" customWidth="1"/>
    <col min="4323" max="4323" width="7.140625" style="8" customWidth="1"/>
    <col min="4324" max="4324" width="16.85546875" style="8" customWidth="1"/>
    <col min="4325" max="4325" width="13" style="8" customWidth="1"/>
    <col min="4326" max="4326" width="16.42578125" style="8" customWidth="1"/>
    <col min="4327" max="4327" width="16.5703125" style="8" customWidth="1"/>
    <col min="4328" max="4328" width="16" style="8" customWidth="1"/>
    <col min="4329" max="4329" width="16.140625" style="8" customWidth="1"/>
    <col min="4330" max="4330" width="16" style="8" customWidth="1"/>
    <col min="4331" max="4331" width="12.7109375" style="8" customWidth="1"/>
    <col min="4332" max="4332" width="14" style="8" customWidth="1"/>
    <col min="4333" max="4577" width="9.140625" style="8"/>
    <col min="4578" max="4578" width="72.5703125" style="8" customWidth="1"/>
    <col min="4579" max="4579" width="7.140625" style="8" customWidth="1"/>
    <col min="4580" max="4580" width="16.85546875" style="8" customWidth="1"/>
    <col min="4581" max="4581" width="13" style="8" customWidth="1"/>
    <col min="4582" max="4582" width="16.42578125" style="8" customWidth="1"/>
    <col min="4583" max="4583" width="16.5703125" style="8" customWidth="1"/>
    <col min="4584" max="4584" width="16" style="8" customWidth="1"/>
    <col min="4585" max="4585" width="16.140625" style="8" customWidth="1"/>
    <col min="4586" max="4586" width="16" style="8" customWidth="1"/>
    <col min="4587" max="4587" width="12.7109375" style="8" customWidth="1"/>
    <col min="4588" max="4588" width="14" style="8" customWidth="1"/>
    <col min="4589" max="4833" width="9.140625" style="8"/>
    <col min="4834" max="4834" width="72.5703125" style="8" customWidth="1"/>
    <col min="4835" max="4835" width="7.140625" style="8" customWidth="1"/>
    <col min="4836" max="4836" width="16.85546875" style="8" customWidth="1"/>
    <col min="4837" max="4837" width="13" style="8" customWidth="1"/>
    <col min="4838" max="4838" width="16.42578125" style="8" customWidth="1"/>
    <col min="4839" max="4839" width="16.5703125" style="8" customWidth="1"/>
    <col min="4840" max="4840" width="16" style="8" customWidth="1"/>
    <col min="4841" max="4841" width="16.140625" style="8" customWidth="1"/>
    <col min="4842" max="4842" width="16" style="8" customWidth="1"/>
    <col min="4843" max="4843" width="12.7109375" style="8" customWidth="1"/>
    <col min="4844" max="4844" width="14" style="8" customWidth="1"/>
    <col min="4845" max="5089" width="9.140625" style="8"/>
    <col min="5090" max="5090" width="72.5703125" style="8" customWidth="1"/>
    <col min="5091" max="5091" width="7.140625" style="8" customWidth="1"/>
    <col min="5092" max="5092" width="16.85546875" style="8" customWidth="1"/>
    <col min="5093" max="5093" width="13" style="8" customWidth="1"/>
    <col min="5094" max="5094" width="16.42578125" style="8" customWidth="1"/>
    <col min="5095" max="5095" width="16.5703125" style="8" customWidth="1"/>
    <col min="5096" max="5096" width="16" style="8" customWidth="1"/>
    <col min="5097" max="5097" width="16.140625" style="8" customWidth="1"/>
    <col min="5098" max="5098" width="16" style="8" customWidth="1"/>
    <col min="5099" max="5099" width="12.7109375" style="8" customWidth="1"/>
    <col min="5100" max="5100" width="14" style="8" customWidth="1"/>
    <col min="5101" max="5345" width="9.140625" style="8"/>
    <col min="5346" max="5346" width="72.5703125" style="8" customWidth="1"/>
    <col min="5347" max="5347" width="7.140625" style="8" customWidth="1"/>
    <col min="5348" max="5348" width="16.85546875" style="8" customWidth="1"/>
    <col min="5349" max="5349" width="13" style="8" customWidth="1"/>
    <col min="5350" max="5350" width="16.42578125" style="8" customWidth="1"/>
    <col min="5351" max="5351" width="16.5703125" style="8" customWidth="1"/>
    <col min="5352" max="5352" width="16" style="8" customWidth="1"/>
    <col min="5353" max="5353" width="16.140625" style="8" customWidth="1"/>
    <col min="5354" max="5354" width="16" style="8" customWidth="1"/>
    <col min="5355" max="5355" width="12.7109375" style="8" customWidth="1"/>
    <col min="5356" max="5356" width="14" style="8" customWidth="1"/>
    <col min="5357" max="5601" width="9.140625" style="8"/>
    <col min="5602" max="5602" width="72.5703125" style="8" customWidth="1"/>
    <col min="5603" max="5603" width="7.140625" style="8" customWidth="1"/>
    <col min="5604" max="5604" width="16.85546875" style="8" customWidth="1"/>
    <col min="5605" max="5605" width="13" style="8" customWidth="1"/>
    <col min="5606" max="5606" width="16.42578125" style="8" customWidth="1"/>
    <col min="5607" max="5607" width="16.5703125" style="8" customWidth="1"/>
    <col min="5608" max="5608" width="16" style="8" customWidth="1"/>
    <col min="5609" max="5609" width="16.140625" style="8" customWidth="1"/>
    <col min="5610" max="5610" width="16" style="8" customWidth="1"/>
    <col min="5611" max="5611" width="12.7109375" style="8" customWidth="1"/>
    <col min="5612" max="5612" width="14" style="8" customWidth="1"/>
    <col min="5613" max="5857" width="9.140625" style="8"/>
    <col min="5858" max="5858" width="72.5703125" style="8" customWidth="1"/>
    <col min="5859" max="5859" width="7.140625" style="8" customWidth="1"/>
    <col min="5860" max="5860" width="16.85546875" style="8" customWidth="1"/>
    <col min="5861" max="5861" width="13" style="8" customWidth="1"/>
    <col min="5862" max="5862" width="16.42578125" style="8" customWidth="1"/>
    <col min="5863" max="5863" width="16.5703125" style="8" customWidth="1"/>
    <col min="5864" max="5864" width="16" style="8" customWidth="1"/>
    <col min="5865" max="5865" width="16.140625" style="8" customWidth="1"/>
    <col min="5866" max="5866" width="16" style="8" customWidth="1"/>
    <col min="5867" max="5867" width="12.7109375" style="8" customWidth="1"/>
    <col min="5868" max="5868" width="14" style="8" customWidth="1"/>
    <col min="5869" max="6113" width="9.140625" style="8"/>
    <col min="6114" max="6114" width="72.5703125" style="8" customWidth="1"/>
    <col min="6115" max="6115" width="7.140625" style="8" customWidth="1"/>
    <col min="6116" max="6116" width="16.85546875" style="8" customWidth="1"/>
    <col min="6117" max="6117" width="13" style="8" customWidth="1"/>
    <col min="6118" max="6118" width="16.42578125" style="8" customWidth="1"/>
    <col min="6119" max="6119" width="16.5703125" style="8" customWidth="1"/>
    <col min="6120" max="6120" width="16" style="8" customWidth="1"/>
    <col min="6121" max="6121" width="16.140625" style="8" customWidth="1"/>
    <col min="6122" max="6122" width="16" style="8" customWidth="1"/>
    <col min="6123" max="6123" width="12.7109375" style="8" customWidth="1"/>
    <col min="6124" max="6124" width="14" style="8" customWidth="1"/>
    <col min="6125" max="6369" width="9.140625" style="8"/>
    <col min="6370" max="6370" width="72.5703125" style="8" customWidth="1"/>
    <col min="6371" max="6371" width="7.140625" style="8" customWidth="1"/>
    <col min="6372" max="6372" width="16.85546875" style="8" customWidth="1"/>
    <col min="6373" max="6373" width="13" style="8" customWidth="1"/>
    <col min="6374" max="6374" width="16.42578125" style="8" customWidth="1"/>
    <col min="6375" max="6375" width="16.5703125" style="8" customWidth="1"/>
    <col min="6376" max="6376" width="16" style="8" customWidth="1"/>
    <col min="6377" max="6377" width="16.140625" style="8" customWidth="1"/>
    <col min="6378" max="6378" width="16" style="8" customWidth="1"/>
    <col min="6379" max="6379" width="12.7109375" style="8" customWidth="1"/>
    <col min="6380" max="6380" width="14" style="8" customWidth="1"/>
    <col min="6381" max="6625" width="9.140625" style="8"/>
    <col min="6626" max="6626" width="72.5703125" style="8" customWidth="1"/>
    <col min="6627" max="6627" width="7.140625" style="8" customWidth="1"/>
    <col min="6628" max="6628" width="16.85546875" style="8" customWidth="1"/>
    <col min="6629" max="6629" width="13" style="8" customWidth="1"/>
    <col min="6630" max="6630" width="16.42578125" style="8" customWidth="1"/>
    <col min="6631" max="6631" width="16.5703125" style="8" customWidth="1"/>
    <col min="6632" max="6632" width="16" style="8" customWidth="1"/>
    <col min="6633" max="6633" width="16.140625" style="8" customWidth="1"/>
    <col min="6634" max="6634" width="16" style="8" customWidth="1"/>
    <col min="6635" max="6635" width="12.7109375" style="8" customWidth="1"/>
    <col min="6636" max="6636" width="14" style="8" customWidth="1"/>
    <col min="6637" max="6881" width="9.140625" style="8"/>
    <col min="6882" max="6882" width="72.5703125" style="8" customWidth="1"/>
    <col min="6883" max="6883" width="7.140625" style="8" customWidth="1"/>
    <col min="6884" max="6884" width="16.85546875" style="8" customWidth="1"/>
    <col min="6885" max="6885" width="13" style="8" customWidth="1"/>
    <col min="6886" max="6886" width="16.42578125" style="8" customWidth="1"/>
    <col min="6887" max="6887" width="16.5703125" style="8" customWidth="1"/>
    <col min="6888" max="6888" width="16" style="8" customWidth="1"/>
    <col min="6889" max="6889" width="16.140625" style="8" customWidth="1"/>
    <col min="6890" max="6890" width="16" style="8" customWidth="1"/>
    <col min="6891" max="6891" width="12.7109375" style="8" customWidth="1"/>
    <col min="6892" max="6892" width="14" style="8" customWidth="1"/>
    <col min="6893" max="7137" width="9.140625" style="8"/>
    <col min="7138" max="7138" width="72.5703125" style="8" customWidth="1"/>
    <col min="7139" max="7139" width="7.140625" style="8" customWidth="1"/>
    <col min="7140" max="7140" width="16.85546875" style="8" customWidth="1"/>
    <col min="7141" max="7141" width="13" style="8" customWidth="1"/>
    <col min="7142" max="7142" width="16.42578125" style="8" customWidth="1"/>
    <col min="7143" max="7143" width="16.5703125" style="8" customWidth="1"/>
    <col min="7144" max="7144" width="16" style="8" customWidth="1"/>
    <col min="7145" max="7145" width="16.140625" style="8" customWidth="1"/>
    <col min="7146" max="7146" width="16" style="8" customWidth="1"/>
    <col min="7147" max="7147" width="12.7109375" style="8" customWidth="1"/>
    <col min="7148" max="7148" width="14" style="8" customWidth="1"/>
    <col min="7149" max="7393" width="9.140625" style="8"/>
    <col min="7394" max="7394" width="72.5703125" style="8" customWidth="1"/>
    <col min="7395" max="7395" width="7.140625" style="8" customWidth="1"/>
    <col min="7396" max="7396" width="16.85546875" style="8" customWidth="1"/>
    <col min="7397" max="7397" width="13" style="8" customWidth="1"/>
    <col min="7398" max="7398" width="16.42578125" style="8" customWidth="1"/>
    <col min="7399" max="7399" width="16.5703125" style="8" customWidth="1"/>
    <col min="7400" max="7400" width="16" style="8" customWidth="1"/>
    <col min="7401" max="7401" width="16.140625" style="8" customWidth="1"/>
    <col min="7402" max="7402" width="16" style="8" customWidth="1"/>
    <col min="7403" max="7403" width="12.7109375" style="8" customWidth="1"/>
    <col min="7404" max="7404" width="14" style="8" customWidth="1"/>
    <col min="7405" max="7649" width="9.140625" style="8"/>
    <col min="7650" max="7650" width="72.5703125" style="8" customWidth="1"/>
    <col min="7651" max="7651" width="7.140625" style="8" customWidth="1"/>
    <col min="7652" max="7652" width="16.85546875" style="8" customWidth="1"/>
    <col min="7653" max="7653" width="13" style="8" customWidth="1"/>
    <col min="7654" max="7654" width="16.42578125" style="8" customWidth="1"/>
    <col min="7655" max="7655" width="16.5703125" style="8" customWidth="1"/>
    <col min="7656" max="7656" width="16" style="8" customWidth="1"/>
    <col min="7657" max="7657" width="16.140625" style="8" customWidth="1"/>
    <col min="7658" max="7658" width="16" style="8" customWidth="1"/>
    <col min="7659" max="7659" width="12.7109375" style="8" customWidth="1"/>
    <col min="7660" max="7660" width="14" style="8" customWidth="1"/>
    <col min="7661" max="7905" width="9.140625" style="8"/>
    <col min="7906" max="7906" width="72.5703125" style="8" customWidth="1"/>
    <col min="7907" max="7907" width="7.140625" style="8" customWidth="1"/>
    <col min="7908" max="7908" width="16.85546875" style="8" customWidth="1"/>
    <col min="7909" max="7909" width="13" style="8" customWidth="1"/>
    <col min="7910" max="7910" width="16.42578125" style="8" customWidth="1"/>
    <col min="7911" max="7911" width="16.5703125" style="8" customWidth="1"/>
    <col min="7912" max="7912" width="16" style="8" customWidth="1"/>
    <col min="7913" max="7913" width="16.140625" style="8" customWidth="1"/>
    <col min="7914" max="7914" width="16" style="8" customWidth="1"/>
    <col min="7915" max="7915" width="12.7109375" style="8" customWidth="1"/>
    <col min="7916" max="7916" width="14" style="8" customWidth="1"/>
    <col min="7917" max="8161" width="9.140625" style="8"/>
    <col min="8162" max="8162" width="72.5703125" style="8" customWidth="1"/>
    <col min="8163" max="8163" width="7.140625" style="8" customWidth="1"/>
    <col min="8164" max="8164" width="16.85546875" style="8" customWidth="1"/>
    <col min="8165" max="8165" width="13" style="8" customWidth="1"/>
    <col min="8166" max="8166" width="16.42578125" style="8" customWidth="1"/>
    <col min="8167" max="8167" width="16.5703125" style="8" customWidth="1"/>
    <col min="8168" max="8168" width="16" style="8" customWidth="1"/>
    <col min="8169" max="8169" width="16.140625" style="8" customWidth="1"/>
    <col min="8170" max="8170" width="16" style="8" customWidth="1"/>
    <col min="8171" max="8171" width="12.7109375" style="8" customWidth="1"/>
    <col min="8172" max="8172" width="14" style="8" customWidth="1"/>
    <col min="8173" max="8417" width="9.140625" style="8"/>
    <col min="8418" max="8418" width="72.5703125" style="8" customWidth="1"/>
    <col min="8419" max="8419" width="7.140625" style="8" customWidth="1"/>
    <col min="8420" max="8420" width="16.85546875" style="8" customWidth="1"/>
    <col min="8421" max="8421" width="13" style="8" customWidth="1"/>
    <col min="8422" max="8422" width="16.42578125" style="8" customWidth="1"/>
    <col min="8423" max="8423" width="16.5703125" style="8" customWidth="1"/>
    <col min="8424" max="8424" width="16" style="8" customWidth="1"/>
    <col min="8425" max="8425" width="16.140625" style="8" customWidth="1"/>
    <col min="8426" max="8426" width="16" style="8" customWidth="1"/>
    <col min="8427" max="8427" width="12.7109375" style="8" customWidth="1"/>
    <col min="8428" max="8428" width="14" style="8" customWidth="1"/>
    <col min="8429" max="8673" width="9.140625" style="8"/>
    <col min="8674" max="8674" width="72.5703125" style="8" customWidth="1"/>
    <col min="8675" max="8675" width="7.140625" style="8" customWidth="1"/>
    <col min="8676" max="8676" width="16.85546875" style="8" customWidth="1"/>
    <col min="8677" max="8677" width="13" style="8" customWidth="1"/>
    <col min="8678" max="8678" width="16.42578125" style="8" customWidth="1"/>
    <col min="8679" max="8679" width="16.5703125" style="8" customWidth="1"/>
    <col min="8680" max="8680" width="16" style="8" customWidth="1"/>
    <col min="8681" max="8681" width="16.140625" style="8" customWidth="1"/>
    <col min="8682" max="8682" width="16" style="8" customWidth="1"/>
    <col min="8683" max="8683" width="12.7109375" style="8" customWidth="1"/>
    <col min="8684" max="8684" width="14" style="8" customWidth="1"/>
    <col min="8685" max="8929" width="9.140625" style="8"/>
    <col min="8930" max="8930" width="72.5703125" style="8" customWidth="1"/>
    <col min="8931" max="8931" width="7.140625" style="8" customWidth="1"/>
    <col min="8932" max="8932" width="16.85546875" style="8" customWidth="1"/>
    <col min="8933" max="8933" width="13" style="8" customWidth="1"/>
    <col min="8934" max="8934" width="16.42578125" style="8" customWidth="1"/>
    <col min="8935" max="8935" width="16.5703125" style="8" customWidth="1"/>
    <col min="8936" max="8936" width="16" style="8" customWidth="1"/>
    <col min="8937" max="8937" width="16.140625" style="8" customWidth="1"/>
    <col min="8938" max="8938" width="16" style="8" customWidth="1"/>
    <col min="8939" max="8939" width="12.7109375" style="8" customWidth="1"/>
    <col min="8940" max="8940" width="14" style="8" customWidth="1"/>
    <col min="8941" max="9185" width="9.140625" style="8"/>
    <col min="9186" max="9186" width="72.5703125" style="8" customWidth="1"/>
    <col min="9187" max="9187" width="7.140625" style="8" customWidth="1"/>
    <col min="9188" max="9188" width="16.85546875" style="8" customWidth="1"/>
    <col min="9189" max="9189" width="13" style="8" customWidth="1"/>
    <col min="9190" max="9190" width="16.42578125" style="8" customWidth="1"/>
    <col min="9191" max="9191" width="16.5703125" style="8" customWidth="1"/>
    <col min="9192" max="9192" width="16" style="8" customWidth="1"/>
    <col min="9193" max="9193" width="16.140625" style="8" customWidth="1"/>
    <col min="9194" max="9194" width="16" style="8" customWidth="1"/>
    <col min="9195" max="9195" width="12.7109375" style="8" customWidth="1"/>
    <col min="9196" max="9196" width="14" style="8" customWidth="1"/>
    <col min="9197" max="9441" width="9.140625" style="8"/>
    <col min="9442" max="9442" width="72.5703125" style="8" customWidth="1"/>
    <col min="9443" max="9443" width="7.140625" style="8" customWidth="1"/>
    <col min="9444" max="9444" width="16.85546875" style="8" customWidth="1"/>
    <col min="9445" max="9445" width="13" style="8" customWidth="1"/>
    <col min="9446" max="9446" width="16.42578125" style="8" customWidth="1"/>
    <col min="9447" max="9447" width="16.5703125" style="8" customWidth="1"/>
    <col min="9448" max="9448" width="16" style="8" customWidth="1"/>
    <col min="9449" max="9449" width="16.140625" style="8" customWidth="1"/>
    <col min="9450" max="9450" width="16" style="8" customWidth="1"/>
    <col min="9451" max="9451" width="12.7109375" style="8" customWidth="1"/>
    <col min="9452" max="9452" width="14" style="8" customWidth="1"/>
    <col min="9453" max="9697" width="9.140625" style="8"/>
    <col min="9698" max="9698" width="72.5703125" style="8" customWidth="1"/>
    <col min="9699" max="9699" width="7.140625" style="8" customWidth="1"/>
    <col min="9700" max="9700" width="16.85546875" style="8" customWidth="1"/>
    <col min="9701" max="9701" width="13" style="8" customWidth="1"/>
    <col min="9702" max="9702" width="16.42578125" style="8" customWidth="1"/>
    <col min="9703" max="9703" width="16.5703125" style="8" customWidth="1"/>
    <col min="9704" max="9704" width="16" style="8" customWidth="1"/>
    <col min="9705" max="9705" width="16.140625" style="8" customWidth="1"/>
    <col min="9706" max="9706" width="16" style="8" customWidth="1"/>
    <col min="9707" max="9707" width="12.7109375" style="8" customWidth="1"/>
    <col min="9708" max="9708" width="14" style="8" customWidth="1"/>
    <col min="9709" max="9953" width="9.140625" style="8"/>
    <col min="9954" max="9954" width="72.5703125" style="8" customWidth="1"/>
    <col min="9955" max="9955" width="7.140625" style="8" customWidth="1"/>
    <col min="9956" max="9956" width="16.85546875" style="8" customWidth="1"/>
    <col min="9957" max="9957" width="13" style="8" customWidth="1"/>
    <col min="9958" max="9958" width="16.42578125" style="8" customWidth="1"/>
    <col min="9959" max="9959" width="16.5703125" style="8" customWidth="1"/>
    <col min="9960" max="9960" width="16" style="8" customWidth="1"/>
    <col min="9961" max="9961" width="16.140625" style="8" customWidth="1"/>
    <col min="9962" max="9962" width="16" style="8" customWidth="1"/>
    <col min="9963" max="9963" width="12.7109375" style="8" customWidth="1"/>
    <col min="9964" max="9964" width="14" style="8" customWidth="1"/>
    <col min="9965" max="10209" width="9.140625" style="8"/>
    <col min="10210" max="10210" width="72.5703125" style="8" customWidth="1"/>
    <col min="10211" max="10211" width="7.140625" style="8" customWidth="1"/>
    <col min="10212" max="10212" width="16.85546875" style="8" customWidth="1"/>
    <col min="10213" max="10213" width="13" style="8" customWidth="1"/>
    <col min="10214" max="10214" width="16.42578125" style="8" customWidth="1"/>
    <col min="10215" max="10215" width="16.5703125" style="8" customWidth="1"/>
    <col min="10216" max="10216" width="16" style="8" customWidth="1"/>
    <col min="10217" max="10217" width="16.140625" style="8" customWidth="1"/>
    <col min="10218" max="10218" width="16" style="8" customWidth="1"/>
    <col min="10219" max="10219" width="12.7109375" style="8" customWidth="1"/>
    <col min="10220" max="10220" width="14" style="8" customWidth="1"/>
    <col min="10221" max="10465" width="9.140625" style="8"/>
    <col min="10466" max="10466" width="72.5703125" style="8" customWidth="1"/>
    <col min="10467" max="10467" width="7.140625" style="8" customWidth="1"/>
    <col min="10468" max="10468" width="16.85546875" style="8" customWidth="1"/>
    <col min="10469" max="10469" width="13" style="8" customWidth="1"/>
    <col min="10470" max="10470" width="16.42578125" style="8" customWidth="1"/>
    <col min="10471" max="10471" width="16.5703125" style="8" customWidth="1"/>
    <col min="10472" max="10472" width="16" style="8" customWidth="1"/>
    <col min="10473" max="10473" width="16.140625" style="8" customWidth="1"/>
    <col min="10474" max="10474" width="16" style="8" customWidth="1"/>
    <col min="10475" max="10475" width="12.7109375" style="8" customWidth="1"/>
    <col min="10476" max="10476" width="14" style="8" customWidth="1"/>
    <col min="10477" max="10721" width="9.140625" style="8"/>
    <col min="10722" max="10722" width="72.5703125" style="8" customWidth="1"/>
    <col min="10723" max="10723" width="7.140625" style="8" customWidth="1"/>
    <col min="10724" max="10724" width="16.85546875" style="8" customWidth="1"/>
    <col min="10725" max="10725" width="13" style="8" customWidth="1"/>
    <col min="10726" max="10726" width="16.42578125" style="8" customWidth="1"/>
    <col min="10727" max="10727" width="16.5703125" style="8" customWidth="1"/>
    <col min="10728" max="10728" width="16" style="8" customWidth="1"/>
    <col min="10729" max="10729" width="16.140625" style="8" customWidth="1"/>
    <col min="10730" max="10730" width="16" style="8" customWidth="1"/>
    <col min="10731" max="10731" width="12.7109375" style="8" customWidth="1"/>
    <col min="10732" max="10732" width="14" style="8" customWidth="1"/>
    <col min="10733" max="10977" width="9.140625" style="8"/>
    <col min="10978" max="10978" width="72.5703125" style="8" customWidth="1"/>
    <col min="10979" max="10979" width="7.140625" style="8" customWidth="1"/>
    <col min="10980" max="10980" width="16.85546875" style="8" customWidth="1"/>
    <col min="10981" max="10981" width="13" style="8" customWidth="1"/>
    <col min="10982" max="10982" width="16.42578125" style="8" customWidth="1"/>
    <col min="10983" max="10983" width="16.5703125" style="8" customWidth="1"/>
    <col min="10984" max="10984" width="16" style="8" customWidth="1"/>
    <col min="10985" max="10985" width="16.140625" style="8" customWidth="1"/>
    <col min="10986" max="10986" width="16" style="8" customWidth="1"/>
    <col min="10987" max="10987" width="12.7109375" style="8" customWidth="1"/>
    <col min="10988" max="10988" width="14" style="8" customWidth="1"/>
    <col min="10989" max="11233" width="9.140625" style="8"/>
    <col min="11234" max="11234" width="72.5703125" style="8" customWidth="1"/>
    <col min="11235" max="11235" width="7.140625" style="8" customWidth="1"/>
    <col min="11236" max="11236" width="16.85546875" style="8" customWidth="1"/>
    <col min="11237" max="11237" width="13" style="8" customWidth="1"/>
    <col min="11238" max="11238" width="16.42578125" style="8" customWidth="1"/>
    <col min="11239" max="11239" width="16.5703125" style="8" customWidth="1"/>
    <col min="11240" max="11240" width="16" style="8" customWidth="1"/>
    <col min="11241" max="11241" width="16.140625" style="8" customWidth="1"/>
    <col min="11242" max="11242" width="16" style="8" customWidth="1"/>
    <col min="11243" max="11243" width="12.7109375" style="8" customWidth="1"/>
    <col min="11244" max="11244" width="14" style="8" customWidth="1"/>
    <col min="11245" max="11489" width="9.140625" style="8"/>
    <col min="11490" max="11490" width="72.5703125" style="8" customWidth="1"/>
    <col min="11491" max="11491" width="7.140625" style="8" customWidth="1"/>
    <col min="11492" max="11492" width="16.85546875" style="8" customWidth="1"/>
    <col min="11493" max="11493" width="13" style="8" customWidth="1"/>
    <col min="11494" max="11494" width="16.42578125" style="8" customWidth="1"/>
    <col min="11495" max="11495" width="16.5703125" style="8" customWidth="1"/>
    <col min="11496" max="11496" width="16" style="8" customWidth="1"/>
    <col min="11497" max="11497" width="16.140625" style="8" customWidth="1"/>
    <col min="11498" max="11498" width="16" style="8" customWidth="1"/>
    <col min="11499" max="11499" width="12.7109375" style="8" customWidth="1"/>
    <col min="11500" max="11500" width="14" style="8" customWidth="1"/>
    <col min="11501" max="11745" width="9.140625" style="8"/>
    <col min="11746" max="11746" width="72.5703125" style="8" customWidth="1"/>
    <col min="11747" max="11747" width="7.140625" style="8" customWidth="1"/>
    <col min="11748" max="11748" width="16.85546875" style="8" customWidth="1"/>
    <col min="11749" max="11749" width="13" style="8" customWidth="1"/>
    <col min="11750" max="11750" width="16.42578125" style="8" customWidth="1"/>
    <col min="11751" max="11751" width="16.5703125" style="8" customWidth="1"/>
    <col min="11752" max="11752" width="16" style="8" customWidth="1"/>
    <col min="11753" max="11753" width="16.140625" style="8" customWidth="1"/>
    <col min="11754" max="11754" width="16" style="8" customWidth="1"/>
    <col min="11755" max="11755" width="12.7109375" style="8" customWidth="1"/>
    <col min="11756" max="11756" width="14" style="8" customWidth="1"/>
    <col min="11757" max="12001" width="9.140625" style="8"/>
    <col min="12002" max="12002" width="72.5703125" style="8" customWidth="1"/>
    <col min="12003" max="12003" width="7.140625" style="8" customWidth="1"/>
    <col min="12004" max="12004" width="16.85546875" style="8" customWidth="1"/>
    <col min="12005" max="12005" width="13" style="8" customWidth="1"/>
    <col min="12006" max="12006" width="16.42578125" style="8" customWidth="1"/>
    <col min="12007" max="12007" width="16.5703125" style="8" customWidth="1"/>
    <col min="12008" max="12008" width="16" style="8" customWidth="1"/>
    <col min="12009" max="12009" width="16.140625" style="8" customWidth="1"/>
    <col min="12010" max="12010" width="16" style="8" customWidth="1"/>
    <col min="12011" max="12011" width="12.7109375" style="8" customWidth="1"/>
    <col min="12012" max="12012" width="14" style="8" customWidth="1"/>
    <col min="12013" max="12257" width="9.140625" style="8"/>
    <col min="12258" max="12258" width="72.5703125" style="8" customWidth="1"/>
    <col min="12259" max="12259" width="7.140625" style="8" customWidth="1"/>
    <col min="12260" max="12260" width="16.85546875" style="8" customWidth="1"/>
    <col min="12261" max="12261" width="13" style="8" customWidth="1"/>
    <col min="12262" max="12262" width="16.42578125" style="8" customWidth="1"/>
    <col min="12263" max="12263" width="16.5703125" style="8" customWidth="1"/>
    <col min="12264" max="12264" width="16" style="8" customWidth="1"/>
    <col min="12265" max="12265" width="16.140625" style="8" customWidth="1"/>
    <col min="12266" max="12266" width="16" style="8" customWidth="1"/>
    <col min="12267" max="12267" width="12.7109375" style="8" customWidth="1"/>
    <col min="12268" max="12268" width="14" style="8" customWidth="1"/>
    <col min="12269" max="12513" width="9.140625" style="8"/>
    <col min="12514" max="12514" width="72.5703125" style="8" customWidth="1"/>
    <col min="12515" max="12515" width="7.140625" style="8" customWidth="1"/>
    <col min="12516" max="12516" width="16.85546875" style="8" customWidth="1"/>
    <col min="12517" max="12517" width="13" style="8" customWidth="1"/>
    <col min="12518" max="12518" width="16.42578125" style="8" customWidth="1"/>
    <col min="12519" max="12519" width="16.5703125" style="8" customWidth="1"/>
    <col min="12520" max="12520" width="16" style="8" customWidth="1"/>
    <col min="12521" max="12521" width="16.140625" style="8" customWidth="1"/>
    <col min="12522" max="12522" width="16" style="8" customWidth="1"/>
    <col min="12523" max="12523" width="12.7109375" style="8" customWidth="1"/>
    <col min="12524" max="12524" width="14" style="8" customWidth="1"/>
    <col min="12525" max="12769" width="9.140625" style="8"/>
    <col min="12770" max="12770" width="72.5703125" style="8" customWidth="1"/>
    <col min="12771" max="12771" width="7.140625" style="8" customWidth="1"/>
    <col min="12772" max="12772" width="16.85546875" style="8" customWidth="1"/>
    <col min="12773" max="12773" width="13" style="8" customWidth="1"/>
    <col min="12774" max="12774" width="16.42578125" style="8" customWidth="1"/>
    <col min="12775" max="12775" width="16.5703125" style="8" customWidth="1"/>
    <col min="12776" max="12776" width="16" style="8" customWidth="1"/>
    <col min="12777" max="12777" width="16.140625" style="8" customWidth="1"/>
    <col min="12778" max="12778" width="16" style="8" customWidth="1"/>
    <col min="12779" max="12779" width="12.7109375" style="8" customWidth="1"/>
    <col min="12780" max="12780" width="14" style="8" customWidth="1"/>
    <col min="12781" max="13025" width="9.140625" style="8"/>
    <col min="13026" max="13026" width="72.5703125" style="8" customWidth="1"/>
    <col min="13027" max="13027" width="7.140625" style="8" customWidth="1"/>
    <col min="13028" max="13028" width="16.85546875" style="8" customWidth="1"/>
    <col min="13029" max="13029" width="13" style="8" customWidth="1"/>
    <col min="13030" max="13030" width="16.42578125" style="8" customWidth="1"/>
    <col min="13031" max="13031" width="16.5703125" style="8" customWidth="1"/>
    <col min="13032" max="13032" width="16" style="8" customWidth="1"/>
    <col min="13033" max="13033" width="16.140625" style="8" customWidth="1"/>
    <col min="13034" max="13034" width="16" style="8" customWidth="1"/>
    <col min="13035" max="13035" width="12.7109375" style="8" customWidth="1"/>
    <col min="13036" max="13036" width="14" style="8" customWidth="1"/>
    <col min="13037" max="13281" width="9.140625" style="8"/>
    <col min="13282" max="13282" width="72.5703125" style="8" customWidth="1"/>
    <col min="13283" max="13283" width="7.140625" style="8" customWidth="1"/>
    <col min="13284" max="13284" width="16.85546875" style="8" customWidth="1"/>
    <col min="13285" max="13285" width="13" style="8" customWidth="1"/>
    <col min="13286" max="13286" width="16.42578125" style="8" customWidth="1"/>
    <col min="13287" max="13287" width="16.5703125" style="8" customWidth="1"/>
    <col min="13288" max="13288" width="16" style="8" customWidth="1"/>
    <col min="13289" max="13289" width="16.140625" style="8" customWidth="1"/>
    <col min="13290" max="13290" width="16" style="8" customWidth="1"/>
    <col min="13291" max="13291" width="12.7109375" style="8" customWidth="1"/>
    <col min="13292" max="13292" width="14" style="8" customWidth="1"/>
    <col min="13293" max="13537" width="9.140625" style="8"/>
    <col min="13538" max="13538" width="72.5703125" style="8" customWidth="1"/>
    <col min="13539" max="13539" width="7.140625" style="8" customWidth="1"/>
    <col min="13540" max="13540" width="16.85546875" style="8" customWidth="1"/>
    <col min="13541" max="13541" width="13" style="8" customWidth="1"/>
    <col min="13542" max="13542" width="16.42578125" style="8" customWidth="1"/>
    <col min="13543" max="13543" width="16.5703125" style="8" customWidth="1"/>
    <col min="13544" max="13544" width="16" style="8" customWidth="1"/>
    <col min="13545" max="13545" width="16.140625" style="8" customWidth="1"/>
    <col min="13546" max="13546" width="16" style="8" customWidth="1"/>
    <col min="13547" max="13547" width="12.7109375" style="8" customWidth="1"/>
    <col min="13548" max="13548" width="14" style="8" customWidth="1"/>
    <col min="13549" max="13793" width="9.140625" style="8"/>
    <col min="13794" max="13794" width="72.5703125" style="8" customWidth="1"/>
    <col min="13795" max="13795" width="7.140625" style="8" customWidth="1"/>
    <col min="13796" max="13796" width="16.85546875" style="8" customWidth="1"/>
    <col min="13797" max="13797" width="13" style="8" customWidth="1"/>
    <col min="13798" max="13798" width="16.42578125" style="8" customWidth="1"/>
    <col min="13799" max="13799" width="16.5703125" style="8" customWidth="1"/>
    <col min="13800" max="13800" width="16" style="8" customWidth="1"/>
    <col min="13801" max="13801" width="16.140625" style="8" customWidth="1"/>
    <col min="13802" max="13802" width="16" style="8" customWidth="1"/>
    <col min="13803" max="13803" width="12.7109375" style="8" customWidth="1"/>
    <col min="13804" max="13804" width="14" style="8" customWidth="1"/>
    <col min="13805" max="14049" width="9.140625" style="8"/>
    <col min="14050" max="14050" width="72.5703125" style="8" customWidth="1"/>
    <col min="14051" max="14051" width="7.140625" style="8" customWidth="1"/>
    <col min="14052" max="14052" width="16.85546875" style="8" customWidth="1"/>
    <col min="14053" max="14053" width="13" style="8" customWidth="1"/>
    <col min="14054" max="14054" width="16.42578125" style="8" customWidth="1"/>
    <col min="14055" max="14055" width="16.5703125" style="8" customWidth="1"/>
    <col min="14056" max="14056" width="16" style="8" customWidth="1"/>
    <col min="14057" max="14057" width="16.140625" style="8" customWidth="1"/>
    <col min="14058" max="14058" width="16" style="8" customWidth="1"/>
    <col min="14059" max="14059" width="12.7109375" style="8" customWidth="1"/>
    <col min="14060" max="14060" width="14" style="8" customWidth="1"/>
    <col min="14061" max="14305" width="9.140625" style="8"/>
    <col min="14306" max="14306" width="72.5703125" style="8" customWidth="1"/>
    <col min="14307" max="14307" width="7.140625" style="8" customWidth="1"/>
    <col min="14308" max="14308" width="16.85546875" style="8" customWidth="1"/>
    <col min="14309" max="14309" width="13" style="8" customWidth="1"/>
    <col min="14310" max="14310" width="16.42578125" style="8" customWidth="1"/>
    <col min="14311" max="14311" width="16.5703125" style="8" customWidth="1"/>
    <col min="14312" max="14312" width="16" style="8" customWidth="1"/>
    <col min="14313" max="14313" width="16.140625" style="8" customWidth="1"/>
    <col min="14314" max="14314" width="16" style="8" customWidth="1"/>
    <col min="14315" max="14315" width="12.7109375" style="8" customWidth="1"/>
    <col min="14316" max="14316" width="14" style="8" customWidth="1"/>
    <col min="14317" max="14561" width="9.140625" style="8"/>
    <col min="14562" max="14562" width="72.5703125" style="8" customWidth="1"/>
    <col min="14563" max="14563" width="7.140625" style="8" customWidth="1"/>
    <col min="14564" max="14564" width="16.85546875" style="8" customWidth="1"/>
    <col min="14565" max="14565" width="13" style="8" customWidth="1"/>
    <col min="14566" max="14566" width="16.42578125" style="8" customWidth="1"/>
    <col min="14567" max="14567" width="16.5703125" style="8" customWidth="1"/>
    <col min="14568" max="14568" width="16" style="8" customWidth="1"/>
    <col min="14569" max="14569" width="16.140625" style="8" customWidth="1"/>
    <col min="14570" max="14570" width="16" style="8" customWidth="1"/>
    <col min="14571" max="14571" width="12.7109375" style="8" customWidth="1"/>
    <col min="14572" max="14572" width="14" style="8" customWidth="1"/>
    <col min="14573" max="14817" width="9.140625" style="8"/>
    <col min="14818" max="14818" width="72.5703125" style="8" customWidth="1"/>
    <col min="14819" max="14819" width="7.140625" style="8" customWidth="1"/>
    <col min="14820" max="14820" width="16.85546875" style="8" customWidth="1"/>
    <col min="14821" max="14821" width="13" style="8" customWidth="1"/>
    <col min="14822" max="14822" width="16.42578125" style="8" customWidth="1"/>
    <col min="14823" max="14823" width="16.5703125" style="8" customWidth="1"/>
    <col min="14824" max="14824" width="16" style="8" customWidth="1"/>
    <col min="14825" max="14825" width="16.140625" style="8" customWidth="1"/>
    <col min="14826" max="14826" width="16" style="8" customWidth="1"/>
    <col min="14827" max="14827" width="12.7109375" style="8" customWidth="1"/>
    <col min="14828" max="14828" width="14" style="8" customWidth="1"/>
    <col min="14829" max="15073" width="9.140625" style="8"/>
    <col min="15074" max="15074" width="72.5703125" style="8" customWidth="1"/>
    <col min="15075" max="15075" width="7.140625" style="8" customWidth="1"/>
    <col min="15076" max="15076" width="16.85546875" style="8" customWidth="1"/>
    <col min="15077" max="15077" width="13" style="8" customWidth="1"/>
    <col min="15078" max="15078" width="16.42578125" style="8" customWidth="1"/>
    <col min="15079" max="15079" width="16.5703125" style="8" customWidth="1"/>
    <col min="15080" max="15080" width="16" style="8" customWidth="1"/>
    <col min="15081" max="15081" width="16.140625" style="8" customWidth="1"/>
    <col min="15082" max="15082" width="16" style="8" customWidth="1"/>
    <col min="15083" max="15083" width="12.7109375" style="8" customWidth="1"/>
    <col min="15084" max="15084" width="14" style="8" customWidth="1"/>
    <col min="15085" max="15329" width="9.140625" style="8"/>
    <col min="15330" max="15330" width="72.5703125" style="8" customWidth="1"/>
    <col min="15331" max="15331" width="7.140625" style="8" customWidth="1"/>
    <col min="15332" max="15332" width="16.85546875" style="8" customWidth="1"/>
    <col min="15333" max="15333" width="13" style="8" customWidth="1"/>
    <col min="15334" max="15334" width="16.42578125" style="8" customWidth="1"/>
    <col min="15335" max="15335" width="16.5703125" style="8" customWidth="1"/>
    <col min="15336" max="15336" width="16" style="8" customWidth="1"/>
    <col min="15337" max="15337" width="16.140625" style="8" customWidth="1"/>
    <col min="15338" max="15338" width="16" style="8" customWidth="1"/>
    <col min="15339" max="15339" width="12.7109375" style="8" customWidth="1"/>
    <col min="15340" max="15340" width="14" style="8" customWidth="1"/>
    <col min="15341" max="15585" width="9.140625" style="8"/>
    <col min="15586" max="15586" width="72.5703125" style="8" customWidth="1"/>
    <col min="15587" max="15587" width="7.140625" style="8" customWidth="1"/>
    <col min="15588" max="15588" width="16.85546875" style="8" customWidth="1"/>
    <col min="15589" max="15589" width="13" style="8" customWidth="1"/>
    <col min="15590" max="15590" width="16.42578125" style="8" customWidth="1"/>
    <col min="15591" max="15591" width="16.5703125" style="8" customWidth="1"/>
    <col min="15592" max="15592" width="16" style="8" customWidth="1"/>
    <col min="15593" max="15593" width="16.140625" style="8" customWidth="1"/>
    <col min="15594" max="15594" width="16" style="8" customWidth="1"/>
    <col min="15595" max="15595" width="12.7109375" style="8" customWidth="1"/>
    <col min="15596" max="15596" width="14" style="8" customWidth="1"/>
    <col min="15597" max="15841" width="9.140625" style="8"/>
    <col min="15842" max="15842" width="72.5703125" style="8" customWidth="1"/>
    <col min="15843" max="15843" width="7.140625" style="8" customWidth="1"/>
    <col min="15844" max="15844" width="16.85546875" style="8" customWidth="1"/>
    <col min="15845" max="15845" width="13" style="8" customWidth="1"/>
    <col min="15846" max="15846" width="16.42578125" style="8" customWidth="1"/>
    <col min="15847" max="15847" width="16.5703125" style="8" customWidth="1"/>
    <col min="15848" max="15848" width="16" style="8" customWidth="1"/>
    <col min="15849" max="15849" width="16.140625" style="8" customWidth="1"/>
    <col min="15850" max="15850" width="16" style="8" customWidth="1"/>
    <col min="15851" max="15851" width="12.7109375" style="8" customWidth="1"/>
    <col min="15852" max="15852" width="14" style="8" customWidth="1"/>
    <col min="15853" max="16097" width="9.140625" style="8"/>
    <col min="16098" max="16098" width="72.5703125" style="8" customWidth="1"/>
    <col min="16099" max="16099" width="7.140625" style="8" customWidth="1"/>
    <col min="16100" max="16100" width="16.85546875" style="8" customWidth="1"/>
    <col min="16101" max="16101" width="13" style="8" customWidth="1"/>
    <col min="16102" max="16102" width="16.42578125" style="8" customWidth="1"/>
    <col min="16103" max="16103" width="16.5703125" style="8" customWidth="1"/>
    <col min="16104" max="16104" width="16" style="8" customWidth="1"/>
    <col min="16105" max="16105" width="16.140625" style="8" customWidth="1"/>
    <col min="16106" max="16106" width="16" style="8" customWidth="1"/>
    <col min="16107" max="16107" width="12.7109375" style="8" customWidth="1"/>
    <col min="16108" max="16108" width="14" style="8" customWidth="1"/>
    <col min="16109" max="16384" width="9.140625" style="8"/>
  </cols>
  <sheetData>
    <row r="1" spans="1:9" ht="13.9" customHeight="1" x14ac:dyDescent="0.3">
      <c r="A1" s="1"/>
      <c r="B1" s="1"/>
      <c r="C1" s="2"/>
      <c r="D1" s="3" t="s">
        <v>0</v>
      </c>
      <c r="E1" s="4"/>
      <c r="F1" s="4"/>
      <c r="G1" s="5"/>
    </row>
    <row r="2" spans="1:9" ht="20.45" customHeight="1" x14ac:dyDescent="0.3">
      <c r="A2" s="1"/>
      <c r="B2" s="1"/>
      <c r="C2" s="2"/>
      <c r="D2" s="81" t="s">
        <v>1</v>
      </c>
      <c r="E2" s="81"/>
      <c r="F2" s="81"/>
      <c r="G2" s="81"/>
      <c r="H2" s="81"/>
      <c r="I2" s="81"/>
    </row>
    <row r="3" spans="1:9" ht="17.25" customHeight="1" x14ac:dyDescent="0.3">
      <c r="A3" s="9" t="s">
        <v>2</v>
      </c>
      <c r="B3" s="1"/>
      <c r="C3" s="2"/>
      <c r="D3" s="82" t="s">
        <v>3</v>
      </c>
      <c r="E3" s="82"/>
      <c r="F3" s="82"/>
      <c r="G3" s="82"/>
      <c r="H3" s="82"/>
      <c r="I3" s="82"/>
    </row>
    <row r="4" spans="1:9" ht="49.5" customHeight="1" x14ac:dyDescent="0.3">
      <c r="A4" s="10" t="s">
        <v>4</v>
      </c>
      <c r="B4" s="1"/>
      <c r="C4" s="2"/>
      <c r="D4" s="83" t="s">
        <v>5</v>
      </c>
      <c r="E4" s="83"/>
      <c r="F4" s="83"/>
      <c r="G4" s="83"/>
      <c r="H4" s="83"/>
      <c r="I4" s="83"/>
    </row>
    <row r="5" spans="1:9" ht="22.15" customHeight="1" x14ac:dyDescent="0.3">
      <c r="A5" s="11" t="s">
        <v>6</v>
      </c>
      <c r="B5" s="12"/>
      <c r="C5" s="2"/>
      <c r="D5" s="84" t="s">
        <v>7</v>
      </c>
      <c r="E5" s="84"/>
      <c r="F5" s="84"/>
      <c r="G5" s="84"/>
      <c r="H5" s="84"/>
      <c r="I5" s="84"/>
    </row>
    <row r="6" spans="1:9" ht="13.15" customHeight="1" x14ac:dyDescent="0.3">
      <c r="A6" s="13" t="s">
        <v>8</v>
      </c>
      <c r="B6" s="1"/>
      <c r="C6" s="2"/>
      <c r="D6" s="85" t="s">
        <v>8</v>
      </c>
      <c r="E6" s="85"/>
      <c r="F6" s="85"/>
      <c r="G6" s="85"/>
      <c r="H6" s="85"/>
      <c r="I6" s="85"/>
    </row>
    <row r="7" spans="1:9" ht="16.899999999999999" customHeight="1" x14ac:dyDescent="0.3">
      <c r="A7" s="15" t="s">
        <v>9</v>
      </c>
      <c r="B7" s="1"/>
      <c r="C7" s="2"/>
      <c r="D7" s="16" t="s">
        <v>10</v>
      </c>
      <c r="E7" s="16"/>
      <c r="F7" s="16"/>
      <c r="G7" s="14"/>
      <c r="H7" s="14"/>
      <c r="I7" s="14"/>
    </row>
    <row r="8" spans="1:9" ht="16.899999999999999" customHeight="1" x14ac:dyDescent="0.3">
      <c r="A8" s="15" t="s">
        <v>11</v>
      </c>
      <c r="B8" s="1"/>
      <c r="C8" s="2"/>
      <c r="D8" s="16" t="s">
        <v>12</v>
      </c>
      <c r="E8" s="17"/>
      <c r="F8" s="17"/>
      <c r="G8" s="14"/>
      <c r="H8" s="14"/>
      <c r="I8" s="14"/>
    </row>
    <row r="9" spans="1:9" ht="16.899999999999999" customHeight="1" x14ac:dyDescent="0.3">
      <c r="A9" s="15" t="s">
        <v>13</v>
      </c>
      <c r="B9" s="1"/>
      <c r="C9" s="2"/>
      <c r="D9" s="16" t="s">
        <v>14</v>
      </c>
      <c r="E9" s="18" t="s">
        <v>15</v>
      </c>
      <c r="F9" s="17">
        <v>44770</v>
      </c>
      <c r="G9" s="14"/>
      <c r="H9" s="14"/>
      <c r="I9" s="14"/>
    </row>
    <row r="10" spans="1:9" ht="16.899999999999999" customHeight="1" x14ac:dyDescent="0.3">
      <c r="A10" s="15" t="s">
        <v>16</v>
      </c>
      <c r="B10" s="1"/>
      <c r="C10" s="2"/>
      <c r="D10" s="86" t="s">
        <v>17</v>
      </c>
      <c r="E10" s="87"/>
      <c r="F10" s="88"/>
      <c r="G10" s="14"/>
      <c r="H10" s="14"/>
      <c r="I10" s="14"/>
    </row>
    <row r="11" spans="1:9" ht="16.899999999999999" customHeight="1" x14ac:dyDescent="0.3">
      <c r="A11" s="74" t="s">
        <v>18</v>
      </c>
      <c r="B11" s="74"/>
      <c r="C11" s="74"/>
      <c r="D11" s="74"/>
      <c r="E11" s="74"/>
      <c r="F11" s="74"/>
      <c r="G11" s="74"/>
      <c r="H11" s="74"/>
      <c r="I11" s="74"/>
    </row>
    <row r="12" spans="1:9" ht="49.5" customHeight="1" x14ac:dyDescent="0.3">
      <c r="A12" s="75" t="s">
        <v>19</v>
      </c>
      <c r="B12" s="75"/>
      <c r="C12" s="75"/>
      <c r="D12" s="75"/>
      <c r="E12" s="75"/>
      <c r="F12" s="75"/>
      <c r="G12" s="75"/>
      <c r="H12" s="75"/>
      <c r="I12" s="75"/>
    </row>
    <row r="13" spans="1:9" ht="13.15" customHeight="1" x14ac:dyDescent="0.3">
      <c r="A13" s="76" t="s">
        <v>20</v>
      </c>
      <c r="B13" s="76"/>
      <c r="C13" s="76"/>
      <c r="D13" s="76"/>
      <c r="E13" s="76"/>
      <c r="F13" s="76"/>
      <c r="G13" s="76"/>
      <c r="H13" s="76"/>
      <c r="I13" s="76"/>
    </row>
    <row r="14" spans="1:9" ht="20.45" customHeight="1" x14ac:dyDescent="0.3">
      <c r="A14" s="77" t="s">
        <v>21</v>
      </c>
      <c r="B14" s="77"/>
      <c r="C14" s="77"/>
      <c r="D14" s="77"/>
      <c r="E14" s="77"/>
      <c r="F14" s="77"/>
      <c r="G14" s="77"/>
      <c r="H14" s="77"/>
      <c r="I14" s="77"/>
    </row>
    <row r="15" spans="1:9" ht="15" customHeight="1" x14ac:dyDescent="0.3">
      <c r="A15" s="19"/>
      <c r="B15" s="20"/>
      <c r="C15" s="20"/>
      <c r="D15" s="20"/>
      <c r="E15" s="20"/>
      <c r="H15" s="21"/>
      <c r="I15" s="6" t="s">
        <v>22</v>
      </c>
    </row>
    <row r="16" spans="1:9" ht="20.45" customHeight="1" x14ac:dyDescent="0.3">
      <c r="A16" s="78" t="s">
        <v>23</v>
      </c>
      <c r="B16" s="78" t="s">
        <v>24</v>
      </c>
      <c r="C16" s="78" t="s">
        <v>25</v>
      </c>
      <c r="D16" s="78" t="s">
        <v>26</v>
      </c>
      <c r="E16" s="79" t="s">
        <v>27</v>
      </c>
      <c r="F16" s="80" t="s">
        <v>28</v>
      </c>
      <c r="G16" s="80"/>
      <c r="H16" s="80"/>
      <c r="I16" s="80"/>
    </row>
    <row r="17" spans="1:9" ht="34.5" customHeight="1" x14ac:dyDescent="0.3">
      <c r="A17" s="78"/>
      <c r="B17" s="78"/>
      <c r="C17" s="78"/>
      <c r="D17" s="78"/>
      <c r="E17" s="79"/>
      <c r="F17" s="22" t="s">
        <v>29</v>
      </c>
      <c r="G17" s="23" t="s">
        <v>30</v>
      </c>
      <c r="H17" s="23" t="s">
        <v>31</v>
      </c>
      <c r="I17" s="23" t="s">
        <v>32</v>
      </c>
    </row>
    <row r="18" spans="1:9" x14ac:dyDescent="0.3">
      <c r="A18" s="24" t="s">
        <v>33</v>
      </c>
      <c r="B18" s="24" t="s">
        <v>34</v>
      </c>
      <c r="C18" s="24">
        <v>3</v>
      </c>
      <c r="D18" s="24">
        <v>4</v>
      </c>
      <c r="E18" s="25">
        <v>5</v>
      </c>
      <c r="F18" s="26">
        <v>6</v>
      </c>
      <c r="G18" s="27">
        <v>7</v>
      </c>
      <c r="H18" s="27">
        <v>8</v>
      </c>
      <c r="I18" s="27">
        <v>9</v>
      </c>
    </row>
    <row r="19" spans="1:9" s="7" customFormat="1" ht="14.45" customHeight="1" x14ac:dyDescent="0.3">
      <c r="A19" s="71" t="s">
        <v>35</v>
      </c>
      <c r="B19" s="72"/>
      <c r="C19" s="72"/>
      <c r="D19" s="72"/>
      <c r="E19" s="72"/>
      <c r="F19" s="72"/>
      <c r="G19" s="72"/>
      <c r="H19" s="72"/>
      <c r="I19" s="73"/>
    </row>
    <row r="20" spans="1:9" s="7" customFormat="1" ht="16.149999999999999" customHeight="1" x14ac:dyDescent="0.3">
      <c r="A20" s="71" t="s">
        <v>36</v>
      </c>
      <c r="B20" s="72"/>
      <c r="C20" s="72"/>
      <c r="D20" s="72"/>
      <c r="E20" s="72"/>
      <c r="F20" s="72"/>
      <c r="G20" s="72"/>
      <c r="H20" s="72"/>
      <c r="I20" s="73"/>
    </row>
    <row r="21" spans="1:9" s="7" customFormat="1" ht="33" customHeight="1" x14ac:dyDescent="0.3">
      <c r="A21" s="89" t="s">
        <v>37</v>
      </c>
      <c r="B21" s="90" t="s">
        <v>38</v>
      </c>
      <c r="C21" s="28">
        <f>C22+C23</f>
        <v>188184430</v>
      </c>
      <c r="D21" s="28">
        <v>0</v>
      </c>
      <c r="E21" s="28">
        <f t="shared" ref="E21:E35" si="0">F21+G21+H21+I21</f>
        <v>320181495.05000001</v>
      </c>
      <c r="F21" s="28">
        <f>F22+F23</f>
        <v>82630254.209999993</v>
      </c>
      <c r="G21" s="28">
        <f>G22+G23</f>
        <v>81812466.840000004</v>
      </c>
      <c r="H21" s="28">
        <f>H22+H23</f>
        <v>79261038.5</v>
      </c>
      <c r="I21" s="28">
        <f>I22+I23</f>
        <v>76477735.5</v>
      </c>
    </row>
    <row r="22" spans="1:9" s="7" customFormat="1" ht="32.25" customHeight="1" x14ac:dyDescent="0.3">
      <c r="A22" s="29" t="s">
        <v>39</v>
      </c>
      <c r="B22" s="31" t="s">
        <v>40</v>
      </c>
      <c r="C22" s="32">
        <v>188184430</v>
      </c>
      <c r="D22" s="32" t="s">
        <v>41</v>
      </c>
      <c r="E22" s="28">
        <f t="shared" si="0"/>
        <v>320181495.05000001</v>
      </c>
      <c r="F22" s="28">
        <f>73345332+5152400.16+2997780-36390+0.05+1171132</f>
        <v>82630254.209999993</v>
      </c>
      <c r="G22" s="28">
        <f>73345332+8556599.84-1260597+1171132</f>
        <v>81812466.840000004</v>
      </c>
      <c r="H22" s="28">
        <f>73345332+7202400.5-3000000-1286694+3000000</f>
        <v>79261038.5</v>
      </c>
      <c r="I22" s="28">
        <f>73345332+489567.5+2642836</f>
        <v>76477735.5</v>
      </c>
    </row>
    <row r="23" spans="1:9" s="7" customFormat="1" x14ac:dyDescent="0.3">
      <c r="A23" s="29" t="s">
        <v>42</v>
      </c>
      <c r="B23" s="31" t="s">
        <v>43</v>
      </c>
      <c r="C23" s="91"/>
      <c r="D23" s="91" t="s">
        <v>41</v>
      </c>
      <c r="E23" s="28">
        <f t="shared" si="0"/>
        <v>0</v>
      </c>
      <c r="F23" s="37"/>
      <c r="G23" s="39"/>
      <c r="H23" s="39"/>
      <c r="I23" s="39"/>
    </row>
    <row r="24" spans="1:9" s="7" customFormat="1" ht="95.25" customHeight="1" x14ac:dyDescent="0.3">
      <c r="A24" s="92" t="s">
        <v>44</v>
      </c>
      <c r="B24" s="90" t="s">
        <v>45</v>
      </c>
      <c r="C24" s="28">
        <f>C25</f>
        <v>46650861.530000001</v>
      </c>
      <c r="D24" s="32" t="str">
        <f>D25</f>
        <v>Х</v>
      </c>
      <c r="E24" s="93">
        <f t="shared" si="0"/>
        <v>35060974.950000003</v>
      </c>
      <c r="F24" s="28">
        <f>F25</f>
        <v>8792536.1999999993</v>
      </c>
      <c r="G24" s="28">
        <f>G25</f>
        <v>8756146.25</v>
      </c>
      <c r="H24" s="28">
        <f>H25</f>
        <v>8756146.25</v>
      </c>
      <c r="I24" s="28">
        <f>I25</f>
        <v>8756146.25</v>
      </c>
    </row>
    <row r="25" spans="1:9" s="7" customFormat="1" ht="36" customHeight="1" x14ac:dyDescent="0.3">
      <c r="A25" s="30" t="s">
        <v>46</v>
      </c>
      <c r="B25" s="31" t="s">
        <v>47</v>
      </c>
      <c r="C25" s="32">
        <v>46650861.530000001</v>
      </c>
      <c r="D25" s="32" t="s">
        <v>41</v>
      </c>
      <c r="E25" s="93">
        <f t="shared" si="0"/>
        <v>35060974.950000003</v>
      </c>
      <c r="F25" s="32">
        <f>8756146.2+36390</f>
        <v>8792536.1999999993</v>
      </c>
      <c r="G25" s="32">
        <v>8756146.25</v>
      </c>
      <c r="H25" s="32">
        <v>8756146.25</v>
      </c>
      <c r="I25" s="32">
        <v>8756146.25</v>
      </c>
    </row>
    <row r="26" spans="1:9" s="7" customFormat="1" x14ac:dyDescent="0.3">
      <c r="A26" s="33" t="s">
        <v>48</v>
      </c>
      <c r="B26" s="34">
        <v>1030</v>
      </c>
      <c r="C26" s="28">
        <f>C27+C28+C29+C30+C31+C32+C33+C34+C35</f>
        <v>669399.41</v>
      </c>
      <c r="D26" s="28">
        <v>0</v>
      </c>
      <c r="E26" s="28">
        <f t="shared" si="0"/>
        <v>5100373</v>
      </c>
      <c r="F26" s="28">
        <f>F27+F28+F29+F30+F31+F32+F33+F34+F35</f>
        <v>1275093.25</v>
      </c>
      <c r="G26" s="28">
        <f>G27+G28+G29+G30+G31+G32+G33+G34+G35</f>
        <v>1275093.25</v>
      </c>
      <c r="H26" s="28">
        <f>H27+H28+H29+H30+H31+H32+H33+H34+H35</f>
        <v>1275093.25</v>
      </c>
      <c r="I26" s="28">
        <f>I27+I28+I29+I30+I31+I32+I33+I34+I35</f>
        <v>1275093.25</v>
      </c>
    </row>
    <row r="27" spans="1:9" s="7" customFormat="1" ht="32.25" x14ac:dyDescent="0.3">
      <c r="A27" s="35" t="s">
        <v>49</v>
      </c>
      <c r="B27" s="36">
        <v>1031</v>
      </c>
      <c r="C27" s="37">
        <v>118502.66</v>
      </c>
      <c r="D27" s="37" t="s">
        <v>41</v>
      </c>
      <c r="E27" s="28">
        <f t="shared" si="0"/>
        <v>0</v>
      </c>
      <c r="F27" s="37">
        <v>0</v>
      </c>
      <c r="G27" s="37">
        <v>0</v>
      </c>
      <c r="H27" s="37">
        <v>0</v>
      </c>
      <c r="I27" s="37">
        <v>0</v>
      </c>
    </row>
    <row r="28" spans="1:9" s="7" customFormat="1" ht="32.25" x14ac:dyDescent="0.3">
      <c r="A28" s="35" t="s">
        <v>50</v>
      </c>
      <c r="B28" s="36">
        <v>1032</v>
      </c>
      <c r="C28" s="37">
        <v>0</v>
      </c>
      <c r="D28" s="37" t="s">
        <v>41</v>
      </c>
      <c r="E28" s="28">
        <f t="shared" si="0"/>
        <v>160000</v>
      </c>
      <c r="F28" s="37">
        <v>40000</v>
      </c>
      <c r="G28" s="37">
        <v>40000</v>
      </c>
      <c r="H28" s="37">
        <v>40000</v>
      </c>
      <c r="I28" s="37">
        <v>40000</v>
      </c>
    </row>
    <row r="29" spans="1:9" s="7" customFormat="1" ht="40.5" customHeight="1" x14ac:dyDescent="0.3">
      <c r="A29" s="38" t="s">
        <v>51</v>
      </c>
      <c r="B29" s="36">
        <v>1033</v>
      </c>
      <c r="C29" s="37">
        <v>0</v>
      </c>
      <c r="D29" s="37" t="s">
        <v>41</v>
      </c>
      <c r="E29" s="28">
        <f t="shared" si="0"/>
        <v>0</v>
      </c>
      <c r="F29" s="37">
        <v>0</v>
      </c>
      <c r="G29" s="39">
        <v>0</v>
      </c>
      <c r="H29" s="39">
        <v>0</v>
      </c>
      <c r="I29" s="39">
        <v>0</v>
      </c>
    </row>
    <row r="30" spans="1:9" s="7" customFormat="1" x14ac:dyDescent="0.3">
      <c r="A30" s="35" t="s">
        <v>52</v>
      </c>
      <c r="B30" s="36">
        <v>1034</v>
      </c>
      <c r="C30" s="37">
        <v>0</v>
      </c>
      <c r="D30" s="37" t="s">
        <v>41</v>
      </c>
      <c r="E30" s="28">
        <f t="shared" si="0"/>
        <v>0</v>
      </c>
      <c r="F30" s="37">
        <v>0</v>
      </c>
      <c r="G30" s="39">
        <v>0</v>
      </c>
      <c r="H30" s="39">
        <v>0</v>
      </c>
      <c r="I30" s="39">
        <v>0</v>
      </c>
    </row>
    <row r="31" spans="1:9" s="7" customFormat="1" ht="26.25" customHeight="1" x14ac:dyDescent="0.3">
      <c r="A31" s="40" t="s">
        <v>53</v>
      </c>
      <c r="B31" s="36">
        <v>1035</v>
      </c>
      <c r="C31" s="37">
        <v>118204</v>
      </c>
      <c r="D31" s="37" t="s">
        <v>41</v>
      </c>
      <c r="E31" s="28">
        <f t="shared" si="0"/>
        <v>300000</v>
      </c>
      <c r="F31" s="37">
        <v>75000</v>
      </c>
      <c r="G31" s="37">
        <v>75000</v>
      </c>
      <c r="H31" s="37">
        <v>75000</v>
      </c>
      <c r="I31" s="37">
        <v>75000</v>
      </c>
    </row>
    <row r="32" spans="1:9" s="7" customFormat="1" x14ac:dyDescent="0.3">
      <c r="A32" s="30" t="s">
        <v>54</v>
      </c>
      <c r="B32" s="36">
        <v>1036</v>
      </c>
      <c r="C32" s="37">
        <v>150000</v>
      </c>
      <c r="D32" s="37" t="s">
        <v>41</v>
      </c>
      <c r="E32" s="28">
        <f t="shared" si="0"/>
        <v>1025180</v>
      </c>
      <c r="F32" s="37">
        <v>256295</v>
      </c>
      <c r="G32" s="37">
        <v>256295</v>
      </c>
      <c r="H32" s="37">
        <v>256295</v>
      </c>
      <c r="I32" s="37">
        <v>256295</v>
      </c>
    </row>
    <row r="33" spans="1:9" s="7" customFormat="1" x14ac:dyDescent="0.3">
      <c r="A33" s="35" t="s">
        <v>55</v>
      </c>
      <c r="B33" s="36">
        <v>1037</v>
      </c>
      <c r="C33" s="37">
        <v>0</v>
      </c>
      <c r="D33" s="37" t="s">
        <v>41</v>
      </c>
      <c r="E33" s="28">
        <f t="shared" si="0"/>
        <v>1115193</v>
      </c>
      <c r="F33" s="41">
        <v>278798.25</v>
      </c>
      <c r="G33" s="41">
        <v>278798.25</v>
      </c>
      <c r="H33" s="41">
        <v>278798.25</v>
      </c>
      <c r="I33" s="41">
        <v>278798.25</v>
      </c>
    </row>
    <row r="34" spans="1:9" s="7" customFormat="1" x14ac:dyDescent="0.3">
      <c r="A34" s="35" t="s">
        <v>56</v>
      </c>
      <c r="B34" s="36">
        <v>1038</v>
      </c>
      <c r="C34" s="37">
        <v>282692.75</v>
      </c>
      <c r="D34" s="37" t="s">
        <v>41</v>
      </c>
      <c r="E34" s="28">
        <f t="shared" si="0"/>
        <v>2500000</v>
      </c>
      <c r="F34" s="42">
        <v>625000</v>
      </c>
      <c r="G34" s="42">
        <v>625000</v>
      </c>
      <c r="H34" s="42">
        <v>625000</v>
      </c>
      <c r="I34" s="42">
        <v>625000</v>
      </c>
    </row>
    <row r="35" spans="1:9" s="45" customFormat="1" x14ac:dyDescent="0.3">
      <c r="A35" s="35" t="s">
        <v>57</v>
      </c>
      <c r="B35" s="43">
        <v>1039</v>
      </c>
      <c r="C35" s="44"/>
      <c r="D35" s="37" t="s">
        <v>41</v>
      </c>
      <c r="E35" s="28">
        <f t="shared" si="0"/>
        <v>0</v>
      </c>
      <c r="F35" s="28">
        <v>0</v>
      </c>
      <c r="G35" s="28">
        <v>0</v>
      </c>
      <c r="H35" s="28">
        <v>0</v>
      </c>
      <c r="I35" s="28">
        <v>0</v>
      </c>
    </row>
    <row r="36" spans="1:9" s="7" customFormat="1" x14ac:dyDescent="0.3">
      <c r="A36" s="94" t="s">
        <v>58</v>
      </c>
      <c r="B36" s="94"/>
      <c r="C36" s="94"/>
      <c r="D36" s="94"/>
      <c r="E36" s="94"/>
      <c r="F36" s="94"/>
      <c r="G36" s="94"/>
      <c r="H36" s="94"/>
      <c r="I36" s="94"/>
    </row>
    <row r="37" spans="1:9" s="7" customFormat="1" ht="18" customHeight="1" x14ac:dyDescent="0.3">
      <c r="A37" s="30" t="s">
        <v>59</v>
      </c>
      <c r="B37" s="36">
        <v>1040</v>
      </c>
      <c r="C37" s="37">
        <v>112935506.90000001</v>
      </c>
      <c r="D37" s="37" t="s">
        <v>41</v>
      </c>
      <c r="E37" s="28">
        <f>F37+G37+H37+I37</f>
        <v>209617600</v>
      </c>
      <c r="F37" s="37">
        <v>52404400</v>
      </c>
      <c r="G37" s="37">
        <v>52404400</v>
      </c>
      <c r="H37" s="37">
        <v>52404400</v>
      </c>
      <c r="I37" s="37">
        <v>52404400</v>
      </c>
    </row>
    <row r="38" spans="1:9" s="7" customFormat="1" ht="19.899999999999999" customHeight="1" x14ac:dyDescent="0.3">
      <c r="A38" s="30" t="s">
        <v>60</v>
      </c>
      <c r="B38" s="36">
        <v>1050</v>
      </c>
      <c r="C38" s="37">
        <v>25736171.84</v>
      </c>
      <c r="D38" s="37" t="s">
        <v>41</v>
      </c>
      <c r="E38" s="28">
        <f t="shared" ref="E38:E47" si="1">F38+G38+H38+I38</f>
        <v>59122912</v>
      </c>
      <c r="F38" s="37">
        <v>14780728</v>
      </c>
      <c r="G38" s="37">
        <v>14780728</v>
      </c>
      <c r="H38" s="37">
        <v>14780728</v>
      </c>
      <c r="I38" s="37">
        <v>14780728</v>
      </c>
    </row>
    <row r="39" spans="1:9" s="7" customFormat="1" ht="18" customHeight="1" x14ac:dyDescent="0.3">
      <c r="A39" s="30" t="s">
        <v>61</v>
      </c>
      <c r="B39" s="36">
        <v>1060</v>
      </c>
      <c r="C39" s="37">
        <v>2941366</v>
      </c>
      <c r="D39" s="37" t="s">
        <v>41</v>
      </c>
      <c r="E39" s="28">
        <f t="shared" si="1"/>
        <v>5586000</v>
      </c>
      <c r="F39" s="37">
        <v>1396500</v>
      </c>
      <c r="G39" s="37">
        <v>1396500</v>
      </c>
      <c r="H39" s="37">
        <v>1396500</v>
      </c>
      <c r="I39" s="37">
        <v>1396500</v>
      </c>
    </row>
    <row r="40" spans="1:9" s="7" customFormat="1" ht="18" customHeight="1" x14ac:dyDescent="0.3">
      <c r="A40" s="30" t="s">
        <v>62</v>
      </c>
      <c r="B40" s="36">
        <v>1070</v>
      </c>
      <c r="C40" s="37">
        <v>29352705</v>
      </c>
      <c r="D40" s="37" t="s">
        <v>41</v>
      </c>
      <c r="E40" s="28">
        <f t="shared" si="1"/>
        <v>31842262</v>
      </c>
      <c r="F40" s="37">
        <f>7544241+1171132</f>
        <v>8715373</v>
      </c>
      <c r="G40" s="39">
        <f>7338441+1171132</f>
        <v>8509573</v>
      </c>
      <c r="H40" s="39">
        <v>7094241</v>
      </c>
      <c r="I40" s="39">
        <v>7523075</v>
      </c>
    </row>
    <row r="41" spans="1:9" s="7" customFormat="1" ht="18" customHeight="1" x14ac:dyDescent="0.3">
      <c r="A41" s="30" t="s">
        <v>63</v>
      </c>
      <c r="B41" s="36">
        <v>1080</v>
      </c>
      <c r="C41" s="37">
        <v>2060018</v>
      </c>
      <c r="D41" s="37" t="s">
        <v>41</v>
      </c>
      <c r="E41" s="28">
        <f t="shared" si="1"/>
        <v>2500000</v>
      </c>
      <c r="F41" s="37">
        <v>625000</v>
      </c>
      <c r="G41" s="37">
        <v>625000</v>
      </c>
      <c r="H41" s="37">
        <v>625000</v>
      </c>
      <c r="I41" s="37">
        <v>625000</v>
      </c>
    </row>
    <row r="42" spans="1:9" s="7" customFormat="1" ht="18" customHeight="1" x14ac:dyDescent="0.3">
      <c r="A42" s="30" t="s">
        <v>64</v>
      </c>
      <c r="B42" s="36">
        <v>1090</v>
      </c>
      <c r="C42" s="37">
        <v>9462801</v>
      </c>
      <c r="D42" s="37" t="s">
        <v>41</v>
      </c>
      <c r="E42" s="28">
        <f t="shared" si="1"/>
        <v>14250892</v>
      </c>
      <c r="F42" s="37">
        <v>3562723</v>
      </c>
      <c r="G42" s="37">
        <v>3562723</v>
      </c>
      <c r="H42" s="37">
        <v>3562723</v>
      </c>
      <c r="I42" s="37">
        <v>3562723</v>
      </c>
    </row>
    <row r="43" spans="1:9" s="7" customFormat="1" ht="18" customHeight="1" x14ac:dyDescent="0.3">
      <c r="A43" s="30" t="s">
        <v>65</v>
      </c>
      <c r="B43" s="36">
        <v>1100</v>
      </c>
      <c r="C43" s="37">
        <v>0</v>
      </c>
      <c r="D43" s="37" t="s">
        <v>41</v>
      </c>
      <c r="E43" s="28">
        <f t="shared" si="1"/>
        <v>0</v>
      </c>
      <c r="F43" s="37">
        <v>0</v>
      </c>
      <c r="G43" s="37">
        <v>0</v>
      </c>
      <c r="H43" s="37">
        <v>0</v>
      </c>
      <c r="I43" s="37">
        <v>0</v>
      </c>
    </row>
    <row r="44" spans="1:9" s="7" customFormat="1" ht="18" customHeight="1" x14ac:dyDescent="0.3">
      <c r="A44" s="30" t="s">
        <v>66</v>
      </c>
      <c r="B44" s="36">
        <v>1110</v>
      </c>
      <c r="C44" s="37">
        <v>8834099.2699999996</v>
      </c>
      <c r="D44" s="37" t="s">
        <v>41</v>
      </c>
      <c r="E44" s="28">
        <f t="shared" si="1"/>
        <v>16835977</v>
      </c>
      <c r="F44" s="37">
        <v>6433443</v>
      </c>
      <c r="G44" s="37">
        <v>2175066</v>
      </c>
      <c r="H44" s="37">
        <v>2148969</v>
      </c>
      <c r="I44" s="37">
        <v>6078499</v>
      </c>
    </row>
    <row r="45" spans="1:9" s="7" customFormat="1" ht="31.5" x14ac:dyDescent="0.3">
      <c r="A45" s="51" t="s">
        <v>67</v>
      </c>
      <c r="B45" s="36">
        <v>1120</v>
      </c>
      <c r="C45" s="37">
        <v>0</v>
      </c>
      <c r="D45" s="37" t="s">
        <v>41</v>
      </c>
      <c r="E45" s="28">
        <f t="shared" si="1"/>
        <v>12000</v>
      </c>
      <c r="F45" s="37">
        <v>3000</v>
      </c>
      <c r="G45" s="37">
        <v>3000</v>
      </c>
      <c r="H45" s="37">
        <v>3000</v>
      </c>
      <c r="I45" s="37">
        <v>3000</v>
      </c>
    </row>
    <row r="46" spans="1:9" s="7" customFormat="1" x14ac:dyDescent="0.3">
      <c r="A46" s="51" t="s">
        <v>68</v>
      </c>
      <c r="B46" s="36">
        <v>1130</v>
      </c>
      <c r="C46" s="37">
        <v>361508.47</v>
      </c>
      <c r="D46" s="37" t="s">
        <v>41</v>
      </c>
      <c r="E46" s="28">
        <f t="shared" si="1"/>
        <v>540200</v>
      </c>
      <c r="F46" s="37">
        <v>135050</v>
      </c>
      <c r="G46" s="37">
        <v>135050</v>
      </c>
      <c r="H46" s="37">
        <v>135050</v>
      </c>
      <c r="I46" s="37">
        <v>135050</v>
      </c>
    </row>
    <row r="47" spans="1:9" s="7" customFormat="1" x14ac:dyDescent="0.3">
      <c r="A47" s="30" t="s">
        <v>69</v>
      </c>
      <c r="B47" s="36">
        <v>1140</v>
      </c>
      <c r="C47" s="37">
        <v>1570580.25</v>
      </c>
      <c r="D47" s="37" t="s">
        <v>41</v>
      </c>
      <c r="E47" s="28">
        <f t="shared" si="1"/>
        <v>0</v>
      </c>
      <c r="F47" s="37">
        <v>0</v>
      </c>
      <c r="G47" s="37">
        <v>0</v>
      </c>
      <c r="H47" s="37">
        <v>0</v>
      </c>
      <c r="I47" s="37">
        <v>0</v>
      </c>
    </row>
    <row r="48" spans="1:9" s="7" customFormat="1" x14ac:dyDescent="0.3">
      <c r="A48" s="92" t="s">
        <v>70</v>
      </c>
      <c r="B48" s="34">
        <v>1160</v>
      </c>
      <c r="C48" s="28">
        <f>C21+C24+C26+C51+C62</f>
        <v>235504690.94</v>
      </c>
      <c r="D48" s="28">
        <v>0</v>
      </c>
      <c r="E48" s="28">
        <f>F48+G48+H48+I48</f>
        <v>363342843</v>
      </c>
      <c r="F48" s="28">
        <f>F21+F24+F26+F51+F62</f>
        <v>92697883.659999996</v>
      </c>
      <c r="G48" s="28">
        <f>G21+G24+G26+G51+G62</f>
        <v>91843706.340000004</v>
      </c>
      <c r="H48" s="28">
        <f>H21+H24+H26+H51+H62</f>
        <v>92292278</v>
      </c>
      <c r="I48" s="28">
        <f>I21+I24+I26+I51+I62</f>
        <v>86508975</v>
      </c>
    </row>
    <row r="49" spans="1:9" s="7" customFormat="1" x14ac:dyDescent="0.3">
      <c r="A49" s="92" t="s">
        <v>71</v>
      </c>
      <c r="B49" s="34">
        <v>1170</v>
      </c>
      <c r="C49" s="28">
        <f>C37+C38+C39+C40+C41+C42+C43+C44+C45+C46+C47+C54+C67</f>
        <v>193254756.73000002</v>
      </c>
      <c r="D49" s="28">
        <v>0</v>
      </c>
      <c r="E49" s="28">
        <f>F49+G49+H49+I49</f>
        <v>363342843</v>
      </c>
      <c r="F49" s="28">
        <f>F37+F38+F39+F40+F41+F42+F43+F44+F45+F46+F47+F54+F67</f>
        <v>92697883.659999996</v>
      </c>
      <c r="G49" s="28">
        <f>G37+G38+G39+G40+G41+G42+G43+G44+G45+G46+G47+G54+G67</f>
        <v>91843706.340000004</v>
      </c>
      <c r="H49" s="28">
        <f>H37+H38+H39+H40+H41+H42+H43+H44+H45+H46+H47+H54+H67</f>
        <v>92292278</v>
      </c>
      <c r="I49" s="28">
        <f>I37+I38+I39+I40+I41+I42+I43+I44+I45+I46+I47+I54+I67</f>
        <v>86508975</v>
      </c>
    </row>
    <row r="50" spans="1:9" s="7" customFormat="1" x14ac:dyDescent="0.3">
      <c r="A50" s="94" t="s">
        <v>72</v>
      </c>
      <c r="B50" s="94"/>
      <c r="C50" s="94"/>
      <c r="D50" s="94"/>
      <c r="E50" s="94"/>
      <c r="F50" s="94"/>
      <c r="G50" s="94"/>
      <c r="H50" s="94"/>
      <c r="I50" s="94"/>
    </row>
    <row r="51" spans="1:9" s="7" customFormat="1" x14ac:dyDescent="0.3">
      <c r="A51" s="46" t="s">
        <v>73</v>
      </c>
      <c r="B51" s="34">
        <v>2010</v>
      </c>
      <c r="C51" s="28">
        <f>C52+C53</f>
        <v>0</v>
      </c>
      <c r="D51" s="28">
        <v>0</v>
      </c>
      <c r="E51" s="28">
        <f>F51+G51+H51+I51</f>
        <v>3000000</v>
      </c>
      <c r="F51" s="28">
        <f>F52+F53</f>
        <v>0</v>
      </c>
      <c r="G51" s="28">
        <f>G52+G53</f>
        <v>0</v>
      </c>
      <c r="H51" s="28">
        <f>H52+H53</f>
        <v>3000000</v>
      </c>
      <c r="I51" s="28">
        <f>I52+I53</f>
        <v>0</v>
      </c>
    </row>
    <row r="52" spans="1:9" s="7" customFormat="1" ht="49.5" customHeight="1" x14ac:dyDescent="0.3">
      <c r="A52" s="47" t="s">
        <v>74</v>
      </c>
      <c r="B52" s="36">
        <v>2011</v>
      </c>
      <c r="C52" s="28"/>
      <c r="D52" s="37" t="s">
        <v>41</v>
      </c>
      <c r="E52" s="28">
        <f>F52+G52+H52+I52</f>
        <v>3000000</v>
      </c>
      <c r="F52" s="28"/>
      <c r="G52" s="28"/>
      <c r="H52" s="28">
        <v>3000000</v>
      </c>
      <c r="I52" s="28"/>
    </row>
    <row r="53" spans="1:9" s="7" customFormat="1" ht="18" customHeight="1" x14ac:dyDescent="0.3">
      <c r="A53" s="47" t="s">
        <v>75</v>
      </c>
      <c r="B53" s="36">
        <v>2012</v>
      </c>
      <c r="C53" s="28"/>
      <c r="D53" s="37" t="s">
        <v>41</v>
      </c>
      <c r="E53" s="28">
        <f>F53+G53+H53+I53</f>
        <v>0</v>
      </c>
      <c r="F53" s="28"/>
      <c r="G53" s="28"/>
      <c r="H53" s="28"/>
      <c r="I53" s="28"/>
    </row>
    <row r="54" spans="1:9" s="7" customFormat="1" ht="18" customHeight="1" x14ac:dyDescent="0.3">
      <c r="A54" s="46" t="s">
        <v>76</v>
      </c>
      <c r="B54" s="34">
        <v>3010</v>
      </c>
      <c r="C54" s="28">
        <f>C55+C56+C57+C58+C59+C60</f>
        <v>0</v>
      </c>
      <c r="D54" s="28">
        <v>0</v>
      </c>
      <c r="E54" s="28">
        <f>F54+G54+H54+I54</f>
        <v>23035000</v>
      </c>
      <c r="F54" s="28">
        <f>F55+F56+F57+F58+F59+F60</f>
        <v>4641666.66</v>
      </c>
      <c r="G54" s="28">
        <f>G55+G56+G57+G58+G59+G60</f>
        <v>8251666.3399999999</v>
      </c>
      <c r="H54" s="28">
        <f>H55+H56+H57+H58+H59+H60</f>
        <v>10141667</v>
      </c>
      <c r="I54" s="28">
        <f>I55+I56+I57+I58+I59+I60</f>
        <v>0</v>
      </c>
    </row>
    <row r="55" spans="1:9" s="7" customFormat="1" x14ac:dyDescent="0.3">
      <c r="A55" s="30" t="s">
        <v>77</v>
      </c>
      <c r="B55" s="36">
        <v>3011</v>
      </c>
      <c r="C55" s="37"/>
      <c r="D55" s="37" t="s">
        <v>41</v>
      </c>
      <c r="E55" s="28">
        <f t="shared" ref="E55:E60" si="2">F55+G55+H55+I55</f>
        <v>5000000</v>
      </c>
      <c r="F55" s="37"/>
      <c r="G55" s="39">
        <v>2500000</v>
      </c>
      <c r="H55" s="39">
        <v>2500000</v>
      </c>
      <c r="I55" s="39"/>
    </row>
    <row r="56" spans="1:9" s="7" customFormat="1" x14ac:dyDescent="0.3">
      <c r="A56" s="30" t="s">
        <v>78</v>
      </c>
      <c r="B56" s="36">
        <v>3012</v>
      </c>
      <c r="C56" s="37"/>
      <c r="D56" s="37" t="s">
        <v>41</v>
      </c>
      <c r="E56" s="28">
        <f t="shared" si="2"/>
        <v>13925000</v>
      </c>
      <c r="F56" s="37">
        <v>4641666.66</v>
      </c>
      <c r="G56" s="37">
        <v>4641666.34</v>
      </c>
      <c r="H56" s="37">
        <v>4641667</v>
      </c>
      <c r="I56" s="39"/>
    </row>
    <row r="57" spans="1:9" s="7" customFormat="1" x14ac:dyDescent="0.3">
      <c r="A57" s="30" t="s">
        <v>79</v>
      </c>
      <c r="B57" s="36">
        <v>3013</v>
      </c>
      <c r="C57" s="37"/>
      <c r="D57" s="37" t="s">
        <v>41</v>
      </c>
      <c r="E57" s="28">
        <f t="shared" si="2"/>
        <v>1110000</v>
      </c>
      <c r="F57" s="37"/>
      <c r="G57" s="39">
        <v>1110000</v>
      </c>
      <c r="H57" s="39"/>
      <c r="I57" s="39"/>
    </row>
    <row r="58" spans="1:9" s="7" customFormat="1" x14ac:dyDescent="0.3">
      <c r="A58" s="30" t="s">
        <v>80</v>
      </c>
      <c r="B58" s="36">
        <v>3014</v>
      </c>
      <c r="C58" s="37"/>
      <c r="D58" s="37" t="s">
        <v>41</v>
      </c>
      <c r="E58" s="28">
        <f t="shared" si="2"/>
        <v>0</v>
      </c>
      <c r="F58" s="37"/>
      <c r="G58" s="39"/>
      <c r="H58" s="39"/>
      <c r="I58" s="39"/>
    </row>
    <row r="59" spans="1:9" s="7" customFormat="1" ht="30.6" customHeight="1" x14ac:dyDescent="0.3">
      <c r="A59" s="30" t="s">
        <v>81</v>
      </c>
      <c r="B59" s="36">
        <v>3015</v>
      </c>
      <c r="C59" s="37"/>
      <c r="D59" s="37" t="s">
        <v>41</v>
      </c>
      <c r="E59" s="28">
        <f t="shared" si="2"/>
        <v>0</v>
      </c>
      <c r="F59" s="37"/>
      <c r="G59" s="39"/>
      <c r="H59" s="39"/>
      <c r="I59" s="39"/>
    </row>
    <row r="60" spans="1:9" s="7" customFormat="1" x14ac:dyDescent="0.3">
      <c r="A60" s="30" t="s">
        <v>82</v>
      </c>
      <c r="B60" s="36">
        <v>3016</v>
      </c>
      <c r="C60" s="37"/>
      <c r="D60" s="37" t="s">
        <v>41</v>
      </c>
      <c r="E60" s="28">
        <f t="shared" si="2"/>
        <v>3000000</v>
      </c>
      <c r="F60" s="37"/>
      <c r="G60" s="39"/>
      <c r="H60" s="39">
        <v>3000000</v>
      </c>
      <c r="I60" s="39"/>
    </row>
    <row r="61" spans="1:9" s="7" customFormat="1" ht="16.899999999999999" customHeight="1" x14ac:dyDescent="0.3">
      <c r="A61" s="94" t="s">
        <v>83</v>
      </c>
      <c r="B61" s="94"/>
      <c r="C61" s="94"/>
      <c r="D61" s="94"/>
      <c r="E61" s="94"/>
      <c r="F61" s="94"/>
      <c r="G61" s="94"/>
      <c r="H61" s="94"/>
      <c r="I61" s="94"/>
    </row>
    <row r="62" spans="1:9" s="7" customFormat="1" ht="16.899999999999999" customHeight="1" x14ac:dyDescent="0.3">
      <c r="A62" s="92" t="s">
        <v>84</v>
      </c>
      <c r="B62" s="34">
        <v>4010</v>
      </c>
      <c r="C62" s="28">
        <f>C63+C64+C65+C66</f>
        <v>0</v>
      </c>
      <c r="D62" s="28">
        <v>0</v>
      </c>
      <c r="E62" s="28">
        <f>F62+G62+H62+I62</f>
        <v>0</v>
      </c>
      <c r="F62" s="28">
        <f>F63+F64+F65+F66</f>
        <v>0</v>
      </c>
      <c r="G62" s="28">
        <f>G63+G64+G65+G66</f>
        <v>0</v>
      </c>
      <c r="H62" s="28">
        <f>H63+H64+H65+H66</f>
        <v>0</v>
      </c>
      <c r="I62" s="28">
        <f>I63+I64+I65+I66</f>
        <v>0</v>
      </c>
    </row>
    <row r="63" spans="1:9" s="7" customFormat="1" ht="16.899999999999999" customHeight="1" x14ac:dyDescent="0.3">
      <c r="A63" s="30" t="s">
        <v>85</v>
      </c>
      <c r="B63" s="36">
        <v>4011</v>
      </c>
      <c r="C63" s="37"/>
      <c r="D63" s="37" t="s">
        <v>41</v>
      </c>
      <c r="E63" s="28">
        <f t="shared" ref="E63:E70" si="3">F63+G63+H63+I63</f>
        <v>0</v>
      </c>
      <c r="F63" s="37"/>
      <c r="G63" s="39"/>
      <c r="H63" s="39"/>
      <c r="I63" s="39"/>
    </row>
    <row r="64" spans="1:9" s="7" customFormat="1" ht="16.899999999999999" customHeight="1" x14ac:dyDescent="0.3">
      <c r="A64" s="30" t="s">
        <v>86</v>
      </c>
      <c r="B64" s="36">
        <v>4012</v>
      </c>
      <c r="C64" s="37"/>
      <c r="D64" s="37" t="s">
        <v>41</v>
      </c>
      <c r="E64" s="28">
        <f t="shared" si="3"/>
        <v>0</v>
      </c>
      <c r="F64" s="37"/>
      <c r="G64" s="39"/>
      <c r="H64" s="39"/>
      <c r="I64" s="39"/>
    </row>
    <row r="65" spans="1:9" s="7" customFormat="1" ht="16.899999999999999" customHeight="1" x14ac:dyDescent="0.3">
      <c r="A65" s="30" t="s">
        <v>87</v>
      </c>
      <c r="B65" s="36">
        <v>4013</v>
      </c>
      <c r="C65" s="37"/>
      <c r="D65" s="37" t="s">
        <v>41</v>
      </c>
      <c r="E65" s="28">
        <f t="shared" si="3"/>
        <v>0</v>
      </c>
      <c r="F65" s="37"/>
      <c r="G65" s="39"/>
      <c r="H65" s="39"/>
      <c r="I65" s="39"/>
    </row>
    <row r="66" spans="1:9" s="7" customFormat="1" ht="16.899999999999999" customHeight="1" x14ac:dyDescent="0.3">
      <c r="A66" s="30" t="s">
        <v>88</v>
      </c>
      <c r="B66" s="36">
        <v>4020</v>
      </c>
      <c r="C66" s="37"/>
      <c r="D66" s="37" t="s">
        <v>41</v>
      </c>
      <c r="E66" s="28">
        <f t="shared" si="3"/>
        <v>0</v>
      </c>
      <c r="F66" s="37"/>
      <c r="G66" s="39"/>
      <c r="H66" s="39"/>
      <c r="I66" s="39"/>
    </row>
    <row r="67" spans="1:9" s="7" customFormat="1" x14ac:dyDescent="0.3">
      <c r="A67" s="92" t="s">
        <v>89</v>
      </c>
      <c r="B67" s="34">
        <v>4030</v>
      </c>
      <c r="C67" s="28">
        <f>C68+C69+C70+C71</f>
        <v>0</v>
      </c>
      <c r="D67" s="28">
        <v>0</v>
      </c>
      <c r="E67" s="28">
        <f>F67+G67+H67+I67</f>
        <v>0</v>
      </c>
      <c r="F67" s="28">
        <f>F68+F69+F70+F71</f>
        <v>0</v>
      </c>
      <c r="G67" s="28">
        <f>G68+G69+G70+G71</f>
        <v>0</v>
      </c>
      <c r="H67" s="28">
        <f>H68+H69+H70+H71</f>
        <v>0</v>
      </c>
      <c r="I67" s="28">
        <f>I68+I69+I70+I71</f>
        <v>0</v>
      </c>
    </row>
    <row r="68" spans="1:9" s="7" customFormat="1" x14ac:dyDescent="0.3">
      <c r="A68" s="30" t="s">
        <v>85</v>
      </c>
      <c r="B68" s="36">
        <v>4031</v>
      </c>
      <c r="C68" s="37"/>
      <c r="D68" s="37" t="s">
        <v>41</v>
      </c>
      <c r="E68" s="28">
        <f t="shared" si="3"/>
        <v>0</v>
      </c>
      <c r="F68" s="37"/>
      <c r="G68" s="39"/>
      <c r="H68" s="39"/>
      <c r="I68" s="39"/>
    </row>
    <row r="69" spans="1:9" s="7" customFormat="1" x14ac:dyDescent="0.3">
      <c r="A69" s="30" t="s">
        <v>86</v>
      </c>
      <c r="B69" s="36">
        <v>4032</v>
      </c>
      <c r="C69" s="37"/>
      <c r="D69" s="37" t="s">
        <v>41</v>
      </c>
      <c r="E69" s="28">
        <f t="shared" si="3"/>
        <v>0</v>
      </c>
      <c r="F69" s="37"/>
      <c r="G69" s="39"/>
      <c r="H69" s="39"/>
      <c r="I69" s="39"/>
    </row>
    <row r="70" spans="1:9" s="7" customFormat="1" x14ac:dyDescent="0.3">
      <c r="A70" s="30" t="s">
        <v>87</v>
      </c>
      <c r="B70" s="36">
        <v>4033</v>
      </c>
      <c r="C70" s="37"/>
      <c r="D70" s="37" t="s">
        <v>41</v>
      </c>
      <c r="E70" s="28">
        <f t="shared" si="3"/>
        <v>0</v>
      </c>
      <c r="F70" s="37"/>
      <c r="G70" s="39"/>
      <c r="H70" s="39"/>
      <c r="I70" s="39"/>
    </row>
    <row r="71" spans="1:9" s="7" customFormat="1" x14ac:dyDescent="0.3">
      <c r="A71" s="51" t="s">
        <v>90</v>
      </c>
      <c r="B71" s="36">
        <v>4040</v>
      </c>
      <c r="C71" s="37"/>
      <c r="D71" s="37" t="s">
        <v>41</v>
      </c>
      <c r="E71" s="28">
        <f>F71+G71+H71+I71</f>
        <v>0</v>
      </c>
      <c r="F71" s="37"/>
      <c r="G71" s="39"/>
      <c r="H71" s="39"/>
      <c r="I71" s="39"/>
    </row>
    <row r="72" spans="1:9" s="7" customFormat="1" x14ac:dyDescent="0.3">
      <c r="A72" s="94" t="s">
        <v>91</v>
      </c>
      <c r="B72" s="94"/>
      <c r="C72" s="94"/>
      <c r="D72" s="94"/>
      <c r="E72" s="94"/>
      <c r="F72" s="94"/>
      <c r="G72" s="94"/>
      <c r="H72" s="94"/>
      <c r="I72" s="94"/>
    </row>
    <row r="73" spans="1:9" s="7" customFormat="1" x14ac:dyDescent="0.3">
      <c r="A73" s="95" t="s">
        <v>92</v>
      </c>
      <c r="B73" s="34">
        <v>5010</v>
      </c>
      <c r="C73" s="28">
        <f>C48-C49</f>
        <v>42249934.209999979</v>
      </c>
      <c r="D73" s="28">
        <f>D48-D49</f>
        <v>0</v>
      </c>
      <c r="E73" s="28">
        <f>F73+G73+H73+I73</f>
        <v>0</v>
      </c>
      <c r="F73" s="28">
        <f>F48-F49</f>
        <v>0</v>
      </c>
      <c r="G73" s="28">
        <f>G48-G49</f>
        <v>0</v>
      </c>
      <c r="H73" s="28">
        <f>H48-H49</f>
        <v>0</v>
      </c>
      <c r="I73" s="28">
        <f>I48-I49</f>
        <v>0</v>
      </c>
    </row>
    <row r="74" spans="1:9" s="7" customFormat="1" x14ac:dyDescent="0.3">
      <c r="A74" s="96" t="s">
        <v>93</v>
      </c>
      <c r="B74" s="36">
        <v>5011</v>
      </c>
      <c r="C74" s="28">
        <f>C73-C75</f>
        <v>42249934.209999979</v>
      </c>
      <c r="D74" s="28">
        <f>D73-D75</f>
        <v>0</v>
      </c>
      <c r="E74" s="28">
        <f>F74+G74+H74+I74</f>
        <v>0</v>
      </c>
      <c r="F74" s="28">
        <f>F73-F75</f>
        <v>0</v>
      </c>
      <c r="G74" s="28">
        <f>G73-G75</f>
        <v>0</v>
      </c>
      <c r="H74" s="28">
        <f>H73-H75</f>
        <v>0</v>
      </c>
      <c r="I74" s="28">
        <f>I73-I75</f>
        <v>0</v>
      </c>
    </row>
    <row r="75" spans="1:9" s="7" customFormat="1" x14ac:dyDescent="0.3">
      <c r="A75" s="96" t="s">
        <v>94</v>
      </c>
      <c r="B75" s="36">
        <v>5012</v>
      </c>
      <c r="C75" s="28"/>
      <c r="D75" s="28"/>
      <c r="E75" s="28">
        <f>F75+G75+H75+I75</f>
        <v>0</v>
      </c>
      <c r="F75" s="28"/>
      <c r="G75" s="48"/>
      <c r="H75" s="48"/>
      <c r="I75" s="48"/>
    </row>
    <row r="76" spans="1:9" s="7" customFormat="1" x14ac:dyDescent="0.3">
      <c r="A76" s="94" t="s">
        <v>95</v>
      </c>
      <c r="B76" s="94"/>
      <c r="C76" s="94"/>
      <c r="D76" s="94"/>
      <c r="E76" s="94"/>
      <c r="F76" s="94"/>
      <c r="G76" s="94"/>
      <c r="H76" s="94"/>
      <c r="I76" s="94"/>
    </row>
    <row r="77" spans="1:9" s="7" customFormat="1" x14ac:dyDescent="0.3">
      <c r="A77" s="46" t="s">
        <v>96</v>
      </c>
      <c r="B77" s="34">
        <v>6010</v>
      </c>
      <c r="C77" s="49">
        <f>C78+C79+C80+C81+C82+C83</f>
        <v>0</v>
      </c>
      <c r="D77" s="49">
        <v>0</v>
      </c>
      <c r="E77" s="49">
        <f t="shared" ref="E77:E83" si="4">F77+G77+H77+I77</f>
        <v>128918824</v>
      </c>
      <c r="F77" s="49">
        <f>F78+F79+F80+F81+F82+F83</f>
        <v>32229706</v>
      </c>
      <c r="G77" s="49">
        <f>G78+G79+G80+G81+G82+G83</f>
        <v>32229706</v>
      </c>
      <c r="H77" s="49">
        <f>H78+H79+H80+H81+H82+H83</f>
        <v>32229706</v>
      </c>
      <c r="I77" s="49">
        <f>I78+I79+I80+I81+I82+I83</f>
        <v>32229706</v>
      </c>
    </row>
    <row r="78" spans="1:9" s="7" customFormat="1" x14ac:dyDescent="0.3">
      <c r="A78" s="50" t="s">
        <v>97</v>
      </c>
      <c r="B78" s="36">
        <v>6011</v>
      </c>
      <c r="C78" s="37"/>
      <c r="D78" s="37" t="s">
        <v>41</v>
      </c>
      <c r="E78" s="49">
        <f t="shared" si="4"/>
        <v>41923520</v>
      </c>
      <c r="F78" s="37">
        <v>10480880</v>
      </c>
      <c r="G78" s="37">
        <v>10480880</v>
      </c>
      <c r="H78" s="37">
        <v>10480880</v>
      </c>
      <c r="I78" s="37">
        <v>10480880</v>
      </c>
    </row>
    <row r="79" spans="1:9" s="7" customFormat="1" x14ac:dyDescent="0.3">
      <c r="A79" s="50" t="s">
        <v>98</v>
      </c>
      <c r="B79" s="36">
        <v>6012</v>
      </c>
      <c r="C79" s="37"/>
      <c r="D79" s="37" t="s">
        <v>41</v>
      </c>
      <c r="E79" s="49">
        <f t="shared" si="4"/>
        <v>3144264</v>
      </c>
      <c r="F79" s="37">
        <v>786066</v>
      </c>
      <c r="G79" s="37">
        <v>786066</v>
      </c>
      <c r="H79" s="37">
        <v>786066</v>
      </c>
      <c r="I79" s="37">
        <v>786066</v>
      </c>
    </row>
    <row r="80" spans="1:9" s="7" customFormat="1" x14ac:dyDescent="0.3">
      <c r="A80" s="50" t="s">
        <v>99</v>
      </c>
      <c r="B80" s="36">
        <v>6013</v>
      </c>
      <c r="C80" s="37"/>
      <c r="D80" s="37" t="s">
        <v>41</v>
      </c>
      <c r="E80" s="49">
        <f t="shared" si="4"/>
        <v>4000</v>
      </c>
      <c r="F80" s="37">
        <v>1000</v>
      </c>
      <c r="G80" s="37">
        <v>1000</v>
      </c>
      <c r="H80" s="37">
        <v>1000</v>
      </c>
      <c r="I80" s="37">
        <v>1000</v>
      </c>
    </row>
    <row r="81" spans="1:9" s="7" customFormat="1" x14ac:dyDescent="0.3">
      <c r="A81" s="50" t="s">
        <v>100</v>
      </c>
      <c r="B81" s="36">
        <v>6014</v>
      </c>
      <c r="C81" s="37"/>
      <c r="D81" s="37" t="s">
        <v>41</v>
      </c>
      <c r="E81" s="49">
        <f t="shared" si="4"/>
        <v>37731168</v>
      </c>
      <c r="F81" s="37">
        <v>9432792</v>
      </c>
      <c r="G81" s="37">
        <v>9432792</v>
      </c>
      <c r="H81" s="37">
        <v>9432792</v>
      </c>
      <c r="I81" s="37">
        <v>9432792</v>
      </c>
    </row>
    <row r="82" spans="1:9" s="7" customFormat="1" ht="31.5" x14ac:dyDescent="0.3">
      <c r="A82" s="30" t="s">
        <v>101</v>
      </c>
      <c r="B82" s="36">
        <v>6015</v>
      </c>
      <c r="C82" s="37"/>
      <c r="D82" s="37" t="s">
        <v>41</v>
      </c>
      <c r="E82" s="49">
        <f t="shared" si="4"/>
        <v>46115872</v>
      </c>
      <c r="F82" s="37">
        <f>F37*22%</f>
        <v>11528968</v>
      </c>
      <c r="G82" s="37">
        <f>G37*22%</f>
        <v>11528968</v>
      </c>
      <c r="H82" s="37">
        <f>H37*22%</f>
        <v>11528968</v>
      </c>
      <c r="I82" s="37">
        <f>I37*22%</f>
        <v>11528968</v>
      </c>
    </row>
    <row r="83" spans="1:9" s="7" customFormat="1" x14ac:dyDescent="0.3">
      <c r="A83" s="50" t="s">
        <v>102</v>
      </c>
      <c r="B83" s="36">
        <v>6016</v>
      </c>
      <c r="C83" s="37"/>
      <c r="D83" s="37" t="s">
        <v>41</v>
      </c>
      <c r="E83" s="49">
        <f t="shared" si="4"/>
        <v>0</v>
      </c>
      <c r="F83" s="37"/>
      <c r="G83" s="39"/>
      <c r="H83" s="39"/>
      <c r="I83" s="39"/>
    </row>
    <row r="84" spans="1:9" ht="22.15" customHeight="1" x14ac:dyDescent="0.3">
      <c r="A84" s="94" t="s">
        <v>103</v>
      </c>
      <c r="B84" s="94"/>
      <c r="C84" s="94"/>
      <c r="D84" s="94"/>
      <c r="E84" s="94"/>
      <c r="F84" s="94"/>
      <c r="G84" s="94"/>
      <c r="H84" s="94"/>
      <c r="I84" s="94"/>
    </row>
    <row r="85" spans="1:9" x14ac:dyDescent="0.3">
      <c r="A85" s="51" t="s">
        <v>104</v>
      </c>
      <c r="B85" s="36">
        <v>7010</v>
      </c>
      <c r="C85" s="97"/>
      <c r="D85" s="37" t="s">
        <v>41</v>
      </c>
      <c r="E85" s="97"/>
      <c r="F85" s="98">
        <v>1575.5</v>
      </c>
      <c r="G85" s="97"/>
      <c r="H85" s="97"/>
      <c r="I85" s="97"/>
    </row>
    <row r="86" spans="1:9" x14ac:dyDescent="0.3">
      <c r="A86" s="51"/>
      <c r="B86" s="36"/>
      <c r="C86" s="97"/>
      <c r="D86" s="37" t="s">
        <v>41</v>
      </c>
      <c r="E86" s="97"/>
      <c r="F86" s="99" t="s">
        <v>105</v>
      </c>
      <c r="G86" s="99" t="s">
        <v>106</v>
      </c>
      <c r="H86" s="99" t="s">
        <v>107</v>
      </c>
      <c r="I86" s="99" t="s">
        <v>108</v>
      </c>
    </row>
    <row r="87" spans="1:9" s="52" customFormat="1" x14ac:dyDescent="0.3">
      <c r="A87" s="51" t="s">
        <v>109</v>
      </c>
      <c r="B87" s="36">
        <v>7011</v>
      </c>
      <c r="C87" s="100"/>
      <c r="D87" s="37" t="s">
        <v>41</v>
      </c>
      <c r="E87" s="100"/>
      <c r="F87" s="100"/>
      <c r="G87" s="100"/>
      <c r="H87" s="100"/>
      <c r="I87" s="100"/>
    </row>
    <row r="88" spans="1:9" x14ac:dyDescent="0.3">
      <c r="A88" s="51" t="s">
        <v>110</v>
      </c>
      <c r="B88" s="36">
        <v>7012</v>
      </c>
      <c r="C88" s="100"/>
      <c r="D88" s="37" t="s">
        <v>41</v>
      </c>
      <c r="E88" s="100"/>
      <c r="F88" s="100"/>
      <c r="G88" s="53"/>
      <c r="H88" s="53"/>
      <c r="I88" s="53"/>
    </row>
    <row r="89" spans="1:9" x14ac:dyDescent="0.3">
      <c r="A89" s="51" t="s">
        <v>111</v>
      </c>
      <c r="B89" s="36">
        <v>7013</v>
      </c>
      <c r="C89" s="100"/>
      <c r="D89" s="37" t="s">
        <v>41</v>
      </c>
      <c r="E89" s="100"/>
      <c r="F89" s="100"/>
      <c r="G89" s="53"/>
      <c r="H89" s="53"/>
      <c r="I89" s="53"/>
    </row>
    <row r="90" spans="1:9" x14ac:dyDescent="0.3">
      <c r="A90" s="51" t="s">
        <v>112</v>
      </c>
      <c r="B90" s="36">
        <v>7016</v>
      </c>
      <c r="C90" s="100"/>
      <c r="D90" s="37" t="s">
        <v>41</v>
      </c>
      <c r="E90" s="100"/>
      <c r="F90" s="100"/>
      <c r="G90" s="53"/>
      <c r="H90" s="53"/>
      <c r="I90" s="53"/>
    </row>
    <row r="91" spans="1:9" s="56" customFormat="1" x14ac:dyDescent="0.3">
      <c r="A91" s="51" t="s">
        <v>113</v>
      </c>
      <c r="B91" s="36">
        <v>7020</v>
      </c>
      <c r="C91" s="54"/>
      <c r="D91" s="37" t="s">
        <v>41</v>
      </c>
      <c r="E91" s="54"/>
      <c r="F91" s="54"/>
      <c r="G91" s="55"/>
      <c r="H91" s="55"/>
      <c r="I91" s="55"/>
    </row>
    <row r="92" spans="1:9" x14ac:dyDescent="0.3">
      <c r="A92" s="57" t="s">
        <v>114</v>
      </c>
      <c r="B92" s="58"/>
      <c r="C92" s="59"/>
      <c r="D92" s="60"/>
      <c r="E92" s="70" t="s">
        <v>115</v>
      </c>
      <c r="F92" s="70"/>
      <c r="G92" s="61"/>
      <c r="H92" s="62"/>
      <c r="I92" s="62"/>
    </row>
    <row r="93" spans="1:9" x14ac:dyDescent="0.3">
      <c r="A93" s="63"/>
      <c r="B93" s="64"/>
      <c r="C93" s="65" t="s">
        <v>116</v>
      </c>
      <c r="D93" s="68" t="s">
        <v>117</v>
      </c>
      <c r="E93" s="68"/>
      <c r="F93" s="68"/>
    </row>
    <row r="94" spans="1:9" x14ac:dyDescent="0.3">
      <c r="A94" s="63" t="s">
        <v>118</v>
      </c>
      <c r="B94" s="64"/>
      <c r="C94" s="66"/>
      <c r="D94" s="64"/>
      <c r="E94" s="69" t="s">
        <v>119</v>
      </c>
      <c r="F94" s="69"/>
    </row>
  </sheetData>
  <mergeCells count="27">
    <mergeCell ref="D10:F10"/>
    <mergeCell ref="D2:I2"/>
    <mergeCell ref="D3:I3"/>
    <mergeCell ref="D4:I4"/>
    <mergeCell ref="D5:I5"/>
    <mergeCell ref="D6:I6"/>
    <mergeCell ref="A11:I11"/>
    <mergeCell ref="A12:I12"/>
    <mergeCell ref="A13:I13"/>
    <mergeCell ref="A14:I14"/>
    <mergeCell ref="A16:A17"/>
    <mergeCell ref="B16:B17"/>
    <mergeCell ref="C16:C17"/>
    <mergeCell ref="D16:D17"/>
    <mergeCell ref="E16:E17"/>
    <mergeCell ref="F16:I16"/>
    <mergeCell ref="A19:I19"/>
    <mergeCell ref="A20:I20"/>
    <mergeCell ref="A36:I36"/>
    <mergeCell ref="A50:I50"/>
    <mergeCell ref="D93:F93"/>
    <mergeCell ref="E94:F94"/>
    <mergeCell ref="A61:I61"/>
    <mergeCell ref="A72:I72"/>
    <mergeCell ref="A76:I76"/>
    <mergeCell ref="A84:I84"/>
    <mergeCell ref="E92:F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2022-10-10T09:08:32Z</dcterms:modified>
</cp:coreProperties>
</file>