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C84AE71-CBB0-44D9-8406-D0A97A859D45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4" i="1" l="1"/>
  <c r="I74" i="1"/>
  <c r="F74" i="1"/>
  <c r="E74" i="1"/>
  <c r="J73" i="1"/>
  <c r="I73" i="1"/>
  <c r="F73" i="1"/>
  <c r="E73" i="1"/>
  <c r="J72" i="1"/>
  <c r="I72" i="1"/>
  <c r="F72" i="1"/>
  <c r="E72" i="1"/>
  <c r="J71" i="1"/>
  <c r="I71" i="1"/>
  <c r="F71" i="1"/>
  <c r="E71" i="1"/>
  <c r="J70" i="1"/>
  <c r="I70" i="1"/>
  <c r="F70" i="1"/>
  <c r="E70" i="1"/>
  <c r="J69" i="1"/>
  <c r="I69" i="1"/>
  <c r="F69" i="1"/>
  <c r="E69" i="1"/>
  <c r="H68" i="1"/>
  <c r="I68" i="1" s="1"/>
  <c r="G68" i="1"/>
  <c r="F68" i="1"/>
  <c r="D68" i="1"/>
  <c r="E68" i="1" s="1"/>
  <c r="C68" i="1"/>
  <c r="J66" i="1"/>
  <c r="I66" i="1"/>
  <c r="F66" i="1"/>
  <c r="E66" i="1"/>
  <c r="J65" i="1"/>
  <c r="I65" i="1"/>
  <c r="H64" i="1"/>
  <c r="J64" i="1" s="1"/>
  <c r="G64" i="1"/>
  <c r="F64" i="1"/>
  <c r="E64" i="1"/>
  <c r="D64" i="1"/>
  <c r="D65" i="1" s="1"/>
  <c r="C64" i="1"/>
  <c r="J62" i="1"/>
  <c r="I62" i="1"/>
  <c r="F62" i="1"/>
  <c r="E62" i="1"/>
  <c r="J61" i="1"/>
  <c r="I61" i="1"/>
  <c r="F61" i="1"/>
  <c r="E61" i="1"/>
  <c r="J60" i="1"/>
  <c r="I60" i="1"/>
  <c r="F60" i="1"/>
  <c r="E60" i="1"/>
  <c r="J59" i="1"/>
  <c r="I59" i="1"/>
  <c r="F59" i="1"/>
  <c r="E59" i="1"/>
  <c r="H58" i="1"/>
  <c r="J58" i="1" s="1"/>
  <c r="G58" i="1"/>
  <c r="F58" i="1"/>
  <c r="D58" i="1"/>
  <c r="E58" i="1" s="1"/>
  <c r="C58" i="1"/>
  <c r="J57" i="1"/>
  <c r="I57" i="1"/>
  <c r="F57" i="1"/>
  <c r="E57" i="1"/>
  <c r="J56" i="1"/>
  <c r="I56" i="1"/>
  <c r="F56" i="1"/>
  <c r="E56" i="1"/>
  <c r="J55" i="1"/>
  <c r="I55" i="1"/>
  <c r="F55" i="1"/>
  <c r="E55" i="1"/>
  <c r="J54" i="1"/>
  <c r="I54" i="1"/>
  <c r="F54" i="1"/>
  <c r="E54" i="1"/>
  <c r="H53" i="1"/>
  <c r="J53" i="1" s="1"/>
  <c r="G53" i="1"/>
  <c r="D53" i="1"/>
  <c r="F53" i="1" s="1"/>
  <c r="C53" i="1"/>
  <c r="J51" i="1"/>
  <c r="I51" i="1"/>
  <c r="F51" i="1"/>
  <c r="E51" i="1"/>
  <c r="J50" i="1"/>
  <c r="I50" i="1"/>
  <c r="F50" i="1"/>
  <c r="E50" i="1"/>
  <c r="J49" i="1"/>
  <c r="I49" i="1"/>
  <c r="F49" i="1"/>
  <c r="E49" i="1"/>
  <c r="J48" i="1"/>
  <c r="I48" i="1"/>
  <c r="F48" i="1"/>
  <c r="E48" i="1"/>
  <c r="J47" i="1"/>
  <c r="I47" i="1"/>
  <c r="F47" i="1"/>
  <c r="E47" i="1"/>
  <c r="J46" i="1"/>
  <c r="I46" i="1"/>
  <c r="F46" i="1"/>
  <c r="E46" i="1"/>
  <c r="H45" i="1"/>
  <c r="H40" i="1" s="1"/>
  <c r="G45" i="1"/>
  <c r="D45" i="1"/>
  <c r="F45" i="1" s="1"/>
  <c r="C45" i="1"/>
  <c r="C40" i="1" s="1"/>
  <c r="J44" i="1"/>
  <c r="I44" i="1"/>
  <c r="F44" i="1"/>
  <c r="E44" i="1"/>
  <c r="J43" i="1"/>
  <c r="I43" i="1"/>
  <c r="F43" i="1"/>
  <c r="E43" i="1"/>
  <c r="H42" i="1"/>
  <c r="G42" i="1"/>
  <c r="D42" i="1"/>
  <c r="E42" i="1" s="1"/>
  <c r="C42" i="1"/>
  <c r="J38" i="1"/>
  <c r="I38" i="1"/>
  <c r="F38" i="1"/>
  <c r="E38" i="1"/>
  <c r="J37" i="1"/>
  <c r="I37" i="1"/>
  <c r="F37" i="1"/>
  <c r="E37" i="1"/>
  <c r="J36" i="1"/>
  <c r="I36" i="1"/>
  <c r="F36" i="1"/>
  <c r="E36" i="1"/>
  <c r="J35" i="1"/>
  <c r="I35" i="1"/>
  <c r="F35" i="1"/>
  <c r="E35" i="1"/>
  <c r="J34" i="1"/>
  <c r="I34" i="1"/>
  <c r="F34" i="1"/>
  <c r="E34" i="1"/>
  <c r="J33" i="1"/>
  <c r="I33" i="1"/>
  <c r="F33" i="1"/>
  <c r="E33" i="1"/>
  <c r="J32" i="1"/>
  <c r="I32" i="1"/>
  <c r="F32" i="1"/>
  <c r="E32" i="1"/>
  <c r="J31" i="1"/>
  <c r="I31" i="1"/>
  <c r="F31" i="1"/>
  <c r="E31" i="1"/>
  <c r="J30" i="1"/>
  <c r="I30" i="1"/>
  <c r="F30" i="1"/>
  <c r="E30" i="1"/>
  <c r="J29" i="1"/>
  <c r="I29" i="1"/>
  <c r="F29" i="1"/>
  <c r="E29" i="1"/>
  <c r="J28" i="1"/>
  <c r="I28" i="1"/>
  <c r="F28" i="1"/>
  <c r="E28" i="1"/>
  <c r="J26" i="1"/>
  <c r="I26" i="1"/>
  <c r="F26" i="1"/>
  <c r="E26" i="1"/>
  <c r="J25" i="1"/>
  <c r="I25" i="1"/>
  <c r="F25" i="1"/>
  <c r="E25" i="1"/>
  <c r="J24" i="1"/>
  <c r="I24" i="1"/>
  <c r="F24" i="1"/>
  <c r="E24" i="1"/>
  <c r="J23" i="1"/>
  <c r="I23" i="1"/>
  <c r="F23" i="1"/>
  <c r="E23" i="1"/>
  <c r="J22" i="1"/>
  <c r="I22" i="1"/>
  <c r="F22" i="1"/>
  <c r="E22" i="1"/>
  <c r="J21" i="1"/>
  <c r="I21" i="1"/>
  <c r="F21" i="1"/>
  <c r="E21" i="1"/>
  <c r="J20" i="1"/>
  <c r="I20" i="1"/>
  <c r="F20" i="1"/>
  <c r="E20" i="1"/>
  <c r="J19" i="1"/>
  <c r="I19" i="1"/>
  <c r="F19" i="1"/>
  <c r="E19" i="1"/>
  <c r="J18" i="1"/>
  <c r="I18" i="1"/>
  <c r="F18" i="1"/>
  <c r="E18" i="1"/>
  <c r="H17" i="1"/>
  <c r="J17" i="1" s="1"/>
  <c r="G17" i="1"/>
  <c r="D17" i="1"/>
  <c r="F17" i="1" s="1"/>
  <c r="C17" i="1"/>
  <c r="E17" i="1" s="1"/>
  <c r="J16" i="1"/>
  <c r="I16" i="1"/>
  <c r="F16" i="1"/>
  <c r="E16" i="1"/>
  <c r="H15" i="1"/>
  <c r="J15" i="1" s="1"/>
  <c r="G15" i="1"/>
  <c r="D15" i="1"/>
  <c r="F15" i="1" s="1"/>
  <c r="C15" i="1"/>
  <c r="J14" i="1"/>
  <c r="I14" i="1"/>
  <c r="F14" i="1"/>
  <c r="E14" i="1"/>
  <c r="J13" i="1"/>
  <c r="I13" i="1"/>
  <c r="F13" i="1"/>
  <c r="E13" i="1"/>
  <c r="H12" i="1"/>
  <c r="I12" i="1" s="1"/>
  <c r="G12" i="1"/>
  <c r="J12" i="1" s="1"/>
  <c r="D12" i="1"/>
  <c r="F12" i="1" s="1"/>
  <c r="C12" i="1"/>
  <c r="J68" i="1" l="1"/>
  <c r="F65" i="1"/>
  <c r="E65" i="1"/>
  <c r="I64" i="1"/>
  <c r="E53" i="1"/>
  <c r="G40" i="1"/>
  <c r="I53" i="1"/>
  <c r="C39" i="1"/>
  <c r="G39" i="1"/>
  <c r="I58" i="1"/>
  <c r="H39" i="1"/>
  <c r="J39" i="1" s="1"/>
  <c r="I40" i="1"/>
  <c r="J40" i="1"/>
  <c r="F42" i="1"/>
  <c r="E45" i="1"/>
  <c r="I42" i="1"/>
  <c r="I45" i="1"/>
  <c r="J42" i="1"/>
  <c r="J45" i="1"/>
  <c r="D39" i="1"/>
  <c r="F39" i="1" s="1"/>
  <c r="D40" i="1"/>
  <c r="F40" i="1" s="1"/>
  <c r="E40" i="1"/>
  <c r="E12" i="1"/>
  <c r="E15" i="1"/>
  <c r="I17" i="1"/>
  <c r="I15" i="1"/>
  <c r="E39" i="1" l="1"/>
  <c r="I39" i="1"/>
</calcChain>
</file>

<file path=xl/sharedStrings.xml><?xml version="1.0" encoding="utf-8"?>
<sst xmlns="http://schemas.openxmlformats.org/spreadsheetml/2006/main" count="107" uniqueCount="100">
  <si>
    <t>Додаток 2</t>
  </si>
  <si>
    <t>до Порядку складання фінансового плану комунальним некомерційним підприємством та контролю за його виконанням</t>
  </si>
  <si>
    <t>ЗВІТ ПРО ВИКОНАННЯ ФІНАНСОВОГО ПЛАНУ</t>
  </si>
  <si>
    <t>(назва підприємства)</t>
  </si>
  <si>
    <t>грн.</t>
  </si>
  <si>
    <t>Показники </t>
  </si>
  <si>
    <t>Код рядка</t>
  </si>
  <si>
    <t>Звітний період наростаючим підсумком з початку року</t>
  </si>
  <si>
    <t>план</t>
  </si>
  <si>
    <t>факт</t>
  </si>
  <si>
    <t>відхилення, +/-</t>
  </si>
  <si>
    <t>відхилення, %</t>
  </si>
  <si>
    <t>1 </t>
  </si>
  <si>
    <t>2 </t>
  </si>
  <si>
    <t>Доходи</t>
  </si>
  <si>
    <t>Дохід (виручка) від реалізації продукції (товарів, робіт, послуг), у т.ч.:</t>
  </si>
  <si>
    <t>1010</t>
  </si>
  <si>
    <t xml:space="preserve">   доходи надавача за програмою медичних гарантій від НСЗУ</t>
  </si>
  <si>
    <t>1011</t>
  </si>
  <si>
    <t xml:space="preserve">   медична субвенція та інши субвенції</t>
  </si>
  <si>
    <t>1012</t>
  </si>
  <si>
    <t>Дохід (виручка) за рахунок коштів бюджету міста</t>
  </si>
  <si>
    <t>1020</t>
  </si>
  <si>
    <t xml:space="preserve">Дохід з місцевого бюджету </t>
  </si>
  <si>
    <t>1021</t>
  </si>
  <si>
    <t>Інші доходи, у т.ч.:</t>
  </si>
  <si>
    <t xml:space="preserve">   кошти, що отримуються підприємством на окремі доручення (кошти від депутатів міської, обласної, державної ради)</t>
  </si>
  <si>
    <t xml:space="preserve">   плата за послуги, що надаються згідно з основною діяльністю (платні послуги)</t>
  </si>
  <si>
    <t xml:space="preserve">   благодійні внески, гранти та дарунки </t>
  </si>
  <si>
    <t>надходження (доходи) від реалізації майна</t>
  </si>
  <si>
    <t>надходження (дохід) майбутніх періодов (від оренди майна та інше)</t>
  </si>
  <si>
    <t>надходження коштів як компенсація орендарем комунальних послуг</t>
  </si>
  <si>
    <t>надходження (дохід) від централізованого постачання</t>
  </si>
  <si>
    <t>Інші надходження (дохід)</t>
  </si>
  <si>
    <t>Інші надходження (дохід) (розписати)</t>
  </si>
  <si>
    <t>ІІ. Видатки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</si>
  <si>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</si>
  <si>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</si>
  <si>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</si>
  <si>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</si>
  <si>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</si>
  <si>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</si>
  <si>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 xml:space="preserve">Видатки на відрядження </t>
  </si>
  <si>
    <t>Оплата комунальних послуг та енергоносіїв</t>
  </si>
  <si>
    <t xml:space="preserve">Окремі заходи по реалізації державних (регіональних) програм, не віднесені до заходів розвитку </t>
  </si>
  <si>
    <t>Соціальне забезпечення</t>
  </si>
  <si>
    <t>Інші поточні видатки</t>
  </si>
  <si>
    <t>Усього доходів</t>
  </si>
  <si>
    <t>Усього видатків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</si>
  <si>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</si>
  <si>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</si>
  <si>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</si>
  <si>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дохід з інших джерел по капітальних видатках</t>
  </si>
  <si>
    <t>Видатки від інвестиційної діяльності, у т.ч.:</t>
  </si>
  <si>
    <t>капітальне будівництво</t>
  </si>
  <si>
    <t>основні засоби</t>
  </si>
  <si>
    <t>інші необоротни матеріальни активи</t>
  </si>
  <si>
    <t>нематеріальні активи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</si>
  <si>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</si>
  <si>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</si>
  <si>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</si>
  <si>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зобов'язаннями, у т.ч.:</t>
  </si>
  <si>
    <t xml:space="preserve">   кредити</t>
  </si>
  <si>
    <t xml:space="preserve">   позики</t>
  </si>
  <si>
    <t xml:space="preserve">   депозити</t>
  </si>
  <si>
    <t>Інші надходження</t>
  </si>
  <si>
    <t>Витрати від фінансової діяльності та зобов'язання, у т.ч.:</t>
  </si>
  <si>
    <t>Інші витрати</t>
  </si>
  <si>
    <t>V.  Фінансовий результат діяльності </t>
  </si>
  <si>
    <t>Фінансовий результат, у тому числі:</t>
  </si>
  <si>
    <t xml:space="preserve">нерозподілені доходи </t>
  </si>
  <si>
    <t xml:space="preserve">резервний фонд </t>
  </si>
  <si>
    <t>VI. Розрахунки з бюджетом</t>
  </si>
  <si>
    <t>Податки, збори та платежі до бюджету, у т.ч.:</t>
  </si>
  <si>
    <t xml:space="preserve">   податок на додану вартість</t>
  </si>
  <si>
    <t xml:space="preserve">   військовий збір</t>
  </si>
  <si>
    <t xml:space="preserve">   плата за землю</t>
  </si>
  <si>
    <t xml:space="preserve">   податок на дохід фізичних осіб</t>
  </si>
  <si>
    <t xml:space="preserve">   єдиний внесок на загальнообов'язкове державне соціальне страхування               </t>
  </si>
  <si>
    <t xml:space="preserve">   інші (розшифрувати)</t>
  </si>
  <si>
    <t>VIІ. Додаткова інформація</t>
  </si>
  <si>
    <t>Штатна чисельність працівників</t>
  </si>
  <si>
    <t>на 01.04</t>
  </si>
  <si>
    <t>на 01.07</t>
  </si>
  <si>
    <t>на 01.10</t>
  </si>
  <si>
    <t>на 01.01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</si>
  <si>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</si>
  <si>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</si>
  <si>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</si>
  <si>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</si>
  <si>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</si>
  <si>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Генеральний директор</t>
  </si>
  <si>
    <t>(підпис)</t>
  </si>
  <si>
    <t xml:space="preserve">                  (П.І.Б.)</t>
  </si>
  <si>
    <t>Наталя БУТ</t>
  </si>
  <si>
    <t>Наталія РЯЗАНОВА</t>
  </si>
  <si>
    <t>Головний бухгалтер</t>
  </si>
  <si>
    <t xml:space="preserve"> комунального некомерційного підприємства "Міська клінічна лікарня №4" Дніпровської міської ради</t>
  </si>
  <si>
    <t>за 2024 рік (квартал, рік)</t>
  </si>
  <si>
    <t>Звітний період (II квартал  2024 року)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</si>
</sst>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.5"/>
      <name val="Times New Roman"/>
      <family val="1"/>
      <charset val="204"/>
    </font>
    <font>
      <sz val="13.5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3.5"/>
      <name val="Arial Cyr"/>
      <charset val="204"/>
    </font>
    <font>
      <sz val="12"/>
      <name val="Times New Roman"/>
      <family val="1"/>
      <charset val="204"/>
    </font>
    <font>
      <sz val="11.5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2" borderId="0" xfId="1" applyFont="1" applyFill="1"/>
    <xf numFmtId="0" fontId="7" fillId="0" borderId="0" xfId="1" applyFont="1"/>
    <xf numFmtId="0" fontId="10" fillId="3" borderId="0" xfId="1" applyFont="1" applyFill="1" applyBorder="1"/>
    <xf numFmtId="0" fontId="10" fillId="3" borderId="0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/>
    </xf>
    <xf numFmtId="0" fontId="4" fillId="3" borderId="2" xfId="0" applyFont="1" applyFill="1" applyBorder="1" applyAlignment="1">
      <alignment horizontal="justify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justify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justify" vertical="center" wrapText="1"/>
    </xf>
    <xf numFmtId="49" fontId="11" fillId="3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49" fontId="4" fillId="3" borderId="12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justify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/>
    <xf numFmtId="0" fontId="11" fillId="0" borderId="6" xfId="0" applyFont="1" applyFill="1" applyBorder="1" applyAlignment="1">
      <alignment wrapText="1"/>
    </xf>
    <xf numFmtId="0" fontId="11" fillId="0" borderId="6" xfId="0" applyFont="1" applyFill="1" applyBorder="1"/>
    <xf numFmtId="0" fontId="11" fillId="0" borderId="11" xfId="0" applyFont="1" applyFill="1" applyBorder="1" applyAlignment="1">
      <alignment wrapText="1"/>
    </xf>
    <xf numFmtId="0" fontId="13" fillId="0" borderId="6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1" fillId="0" borderId="16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3" borderId="2" xfId="0" applyFont="1" applyFill="1" applyBorder="1" applyAlignment="1" applyProtection="1">
      <alignment horizontal="justify" vertical="center" wrapText="1"/>
      <protection locked="0"/>
    </xf>
    <xf numFmtId="0" fontId="11" fillId="3" borderId="2" xfId="0" applyFont="1" applyFill="1" applyBorder="1" applyAlignment="1" applyProtection="1">
      <alignment horizontal="justify" vertical="center" wrapText="1"/>
      <protection locked="0"/>
    </xf>
    <xf numFmtId="0" fontId="11" fillId="3" borderId="3" xfId="0" applyFont="1" applyFill="1" applyBorder="1" applyAlignment="1" applyProtection="1">
      <alignment horizontal="justify" vertical="center" wrapText="1"/>
      <protection locked="0"/>
    </xf>
    <xf numFmtId="0" fontId="11" fillId="0" borderId="16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justify" vertical="center" wrapText="1"/>
    </xf>
    <xf numFmtId="0" fontId="11" fillId="0" borderId="6" xfId="0" applyFont="1" applyFill="1" applyBorder="1" applyAlignment="1">
      <alignment vertical="center" wrapText="1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22" xfId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2" fillId="3" borderId="0" xfId="1" applyFont="1" applyFill="1" applyBorder="1"/>
    <xf numFmtId="0" fontId="2" fillId="3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0" fontId="2" fillId="3" borderId="22" xfId="1" applyFont="1" applyFill="1" applyBorder="1" applyAlignment="1">
      <alignment horizontal="center"/>
    </xf>
    <xf numFmtId="0" fontId="3" fillId="0" borderId="0" xfId="1" applyFont="1"/>
    <xf numFmtId="164" fontId="4" fillId="0" borderId="6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/>
    </xf>
    <xf numFmtId="164" fontId="4" fillId="3" borderId="12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/>
    </xf>
    <xf numFmtId="164" fontId="11" fillId="0" borderId="15" xfId="0" applyNumberFormat="1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164" fontId="11" fillId="0" borderId="16" xfId="0" applyNumberFormat="1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/>
    </xf>
    <xf numFmtId="4" fontId="11" fillId="0" borderId="14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 vertical="center" wrapText="1"/>
    </xf>
    <xf numFmtId="3" fontId="11" fillId="0" borderId="16" xfId="0" applyNumberFormat="1" applyFont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" fillId="3" borderId="22" xfId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8" fillId="0" borderId="0" xfId="1" applyFont="1" applyAlignment="1" applyProtection="1">
      <alignment horizontal="left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5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</cellXfs>
  <cellStyles count="2">
    <cellStyle name="Звичайний 2 2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"/>
  <sheetViews>
    <sheetView tabSelected="1" workbookViewId="0">
      <selection activeCell="K11" sqref="K11"/>
    </sheetView>
  </sheetViews>
  <sheetFormatPr defaultRowHeight="18" x14ac:dyDescent="0.3"/>
  <cols>
    <col min="1" max="1" width="72.5703125" style="61" customWidth="1"/>
    <col min="2" max="2" width="7.140625" style="61" customWidth="1"/>
    <col min="3" max="3" width="18.28515625" style="3" customWidth="1"/>
    <col min="4" max="4" width="16.5703125" style="3" customWidth="1"/>
    <col min="5" max="5" width="17.140625" style="3" customWidth="1"/>
    <col min="6" max="6" width="13.85546875" style="3" customWidth="1"/>
    <col min="7" max="7" width="17.7109375" style="3" customWidth="1"/>
    <col min="8" max="9" width="17.42578125" style="3" customWidth="1"/>
    <col min="10" max="10" width="13.42578125" style="3" customWidth="1"/>
    <col min="11" max="157" width="9.140625" style="8"/>
    <col min="158" max="158" width="72.5703125" style="8" customWidth="1"/>
    <col min="159" max="159" width="7.140625" style="8" customWidth="1"/>
    <col min="160" max="160" width="18.28515625" style="8" customWidth="1"/>
    <col min="161" max="161" width="16.5703125" style="8" customWidth="1"/>
    <col min="162" max="162" width="17.140625" style="8" customWidth="1"/>
    <col min="163" max="163" width="13.85546875" style="8" customWidth="1"/>
    <col min="164" max="164" width="17.7109375" style="8" customWidth="1"/>
    <col min="165" max="166" width="17.42578125" style="8" customWidth="1"/>
    <col min="167" max="167" width="13.42578125" style="8" customWidth="1"/>
    <col min="168" max="168" width="12.7109375" style="8" customWidth="1"/>
    <col min="169" max="169" width="14" style="8" customWidth="1"/>
    <col min="170" max="170" width="17.28515625" style="8" bestFit="1" customWidth="1"/>
    <col min="171" max="413" width="9.140625" style="8"/>
    <col min="414" max="414" width="72.5703125" style="8" customWidth="1"/>
    <col min="415" max="415" width="7.140625" style="8" customWidth="1"/>
    <col min="416" max="416" width="18.28515625" style="8" customWidth="1"/>
    <col min="417" max="417" width="16.5703125" style="8" customWidth="1"/>
    <col min="418" max="418" width="17.140625" style="8" customWidth="1"/>
    <col min="419" max="419" width="13.85546875" style="8" customWidth="1"/>
    <col min="420" max="420" width="17.7109375" style="8" customWidth="1"/>
    <col min="421" max="422" width="17.42578125" style="8" customWidth="1"/>
    <col min="423" max="423" width="13.42578125" style="8" customWidth="1"/>
    <col min="424" max="424" width="12.7109375" style="8" customWidth="1"/>
    <col min="425" max="425" width="14" style="8" customWidth="1"/>
    <col min="426" max="426" width="17.28515625" style="8" bestFit="1" customWidth="1"/>
    <col min="427" max="669" width="9.140625" style="8"/>
    <col min="670" max="670" width="72.5703125" style="8" customWidth="1"/>
    <col min="671" max="671" width="7.140625" style="8" customWidth="1"/>
    <col min="672" max="672" width="18.28515625" style="8" customWidth="1"/>
    <col min="673" max="673" width="16.5703125" style="8" customWidth="1"/>
    <col min="674" max="674" width="17.140625" style="8" customWidth="1"/>
    <col min="675" max="675" width="13.85546875" style="8" customWidth="1"/>
    <col min="676" max="676" width="17.7109375" style="8" customWidth="1"/>
    <col min="677" max="678" width="17.42578125" style="8" customWidth="1"/>
    <col min="679" max="679" width="13.42578125" style="8" customWidth="1"/>
    <col min="680" max="680" width="12.7109375" style="8" customWidth="1"/>
    <col min="681" max="681" width="14" style="8" customWidth="1"/>
    <col min="682" max="682" width="17.28515625" style="8" bestFit="1" customWidth="1"/>
    <col min="683" max="925" width="9.140625" style="8"/>
    <col min="926" max="926" width="72.5703125" style="8" customWidth="1"/>
    <col min="927" max="927" width="7.140625" style="8" customWidth="1"/>
    <col min="928" max="928" width="18.28515625" style="8" customWidth="1"/>
    <col min="929" max="929" width="16.5703125" style="8" customWidth="1"/>
    <col min="930" max="930" width="17.140625" style="8" customWidth="1"/>
    <col min="931" max="931" width="13.85546875" style="8" customWidth="1"/>
    <col min="932" max="932" width="17.7109375" style="8" customWidth="1"/>
    <col min="933" max="934" width="17.42578125" style="8" customWidth="1"/>
    <col min="935" max="935" width="13.42578125" style="8" customWidth="1"/>
    <col min="936" max="936" width="12.7109375" style="8" customWidth="1"/>
    <col min="937" max="937" width="14" style="8" customWidth="1"/>
    <col min="938" max="938" width="17.28515625" style="8" bestFit="1" customWidth="1"/>
    <col min="939" max="1181" width="9.140625" style="8"/>
    <col min="1182" max="1182" width="72.5703125" style="8" customWidth="1"/>
    <col min="1183" max="1183" width="7.140625" style="8" customWidth="1"/>
    <col min="1184" max="1184" width="18.28515625" style="8" customWidth="1"/>
    <col min="1185" max="1185" width="16.5703125" style="8" customWidth="1"/>
    <col min="1186" max="1186" width="17.140625" style="8" customWidth="1"/>
    <col min="1187" max="1187" width="13.85546875" style="8" customWidth="1"/>
    <col min="1188" max="1188" width="17.7109375" style="8" customWidth="1"/>
    <col min="1189" max="1190" width="17.42578125" style="8" customWidth="1"/>
    <col min="1191" max="1191" width="13.42578125" style="8" customWidth="1"/>
    <col min="1192" max="1192" width="12.7109375" style="8" customWidth="1"/>
    <col min="1193" max="1193" width="14" style="8" customWidth="1"/>
    <col min="1194" max="1194" width="17.28515625" style="8" bestFit="1" customWidth="1"/>
    <col min="1195" max="1437" width="9.140625" style="8"/>
    <col min="1438" max="1438" width="72.5703125" style="8" customWidth="1"/>
    <col min="1439" max="1439" width="7.140625" style="8" customWidth="1"/>
    <col min="1440" max="1440" width="18.28515625" style="8" customWidth="1"/>
    <col min="1441" max="1441" width="16.5703125" style="8" customWidth="1"/>
    <col min="1442" max="1442" width="17.140625" style="8" customWidth="1"/>
    <col min="1443" max="1443" width="13.85546875" style="8" customWidth="1"/>
    <col min="1444" max="1444" width="17.7109375" style="8" customWidth="1"/>
    <col min="1445" max="1446" width="17.42578125" style="8" customWidth="1"/>
    <col min="1447" max="1447" width="13.42578125" style="8" customWidth="1"/>
    <col min="1448" max="1448" width="12.7109375" style="8" customWidth="1"/>
    <col min="1449" max="1449" width="14" style="8" customWidth="1"/>
    <col min="1450" max="1450" width="17.28515625" style="8" bestFit="1" customWidth="1"/>
    <col min="1451" max="1693" width="9.140625" style="8"/>
    <col min="1694" max="1694" width="72.5703125" style="8" customWidth="1"/>
    <col min="1695" max="1695" width="7.140625" style="8" customWidth="1"/>
    <col min="1696" max="1696" width="18.28515625" style="8" customWidth="1"/>
    <col min="1697" max="1697" width="16.5703125" style="8" customWidth="1"/>
    <col min="1698" max="1698" width="17.140625" style="8" customWidth="1"/>
    <col min="1699" max="1699" width="13.85546875" style="8" customWidth="1"/>
    <col min="1700" max="1700" width="17.7109375" style="8" customWidth="1"/>
    <col min="1701" max="1702" width="17.42578125" style="8" customWidth="1"/>
    <col min="1703" max="1703" width="13.42578125" style="8" customWidth="1"/>
    <col min="1704" max="1704" width="12.7109375" style="8" customWidth="1"/>
    <col min="1705" max="1705" width="14" style="8" customWidth="1"/>
    <col min="1706" max="1706" width="17.28515625" style="8" bestFit="1" customWidth="1"/>
    <col min="1707" max="1949" width="9.140625" style="8"/>
    <col min="1950" max="1950" width="72.5703125" style="8" customWidth="1"/>
    <col min="1951" max="1951" width="7.140625" style="8" customWidth="1"/>
    <col min="1952" max="1952" width="18.28515625" style="8" customWidth="1"/>
    <col min="1953" max="1953" width="16.5703125" style="8" customWidth="1"/>
    <col min="1954" max="1954" width="17.140625" style="8" customWidth="1"/>
    <col min="1955" max="1955" width="13.85546875" style="8" customWidth="1"/>
    <col min="1956" max="1956" width="17.7109375" style="8" customWidth="1"/>
    <col min="1957" max="1958" width="17.42578125" style="8" customWidth="1"/>
    <col min="1959" max="1959" width="13.42578125" style="8" customWidth="1"/>
    <col min="1960" max="1960" width="12.7109375" style="8" customWidth="1"/>
    <col min="1961" max="1961" width="14" style="8" customWidth="1"/>
    <col min="1962" max="1962" width="17.28515625" style="8" bestFit="1" customWidth="1"/>
    <col min="1963" max="2205" width="9.140625" style="8"/>
    <col min="2206" max="2206" width="72.5703125" style="8" customWidth="1"/>
    <col min="2207" max="2207" width="7.140625" style="8" customWidth="1"/>
    <col min="2208" max="2208" width="18.28515625" style="8" customWidth="1"/>
    <col min="2209" max="2209" width="16.5703125" style="8" customWidth="1"/>
    <col min="2210" max="2210" width="17.140625" style="8" customWidth="1"/>
    <col min="2211" max="2211" width="13.85546875" style="8" customWidth="1"/>
    <col min="2212" max="2212" width="17.7109375" style="8" customWidth="1"/>
    <col min="2213" max="2214" width="17.42578125" style="8" customWidth="1"/>
    <col min="2215" max="2215" width="13.42578125" style="8" customWidth="1"/>
    <col min="2216" max="2216" width="12.7109375" style="8" customWidth="1"/>
    <col min="2217" max="2217" width="14" style="8" customWidth="1"/>
    <col min="2218" max="2218" width="17.28515625" style="8" bestFit="1" customWidth="1"/>
    <col min="2219" max="2461" width="9.140625" style="8"/>
    <col min="2462" max="2462" width="72.5703125" style="8" customWidth="1"/>
    <col min="2463" max="2463" width="7.140625" style="8" customWidth="1"/>
    <col min="2464" max="2464" width="18.28515625" style="8" customWidth="1"/>
    <col min="2465" max="2465" width="16.5703125" style="8" customWidth="1"/>
    <col min="2466" max="2466" width="17.140625" style="8" customWidth="1"/>
    <col min="2467" max="2467" width="13.85546875" style="8" customWidth="1"/>
    <col min="2468" max="2468" width="17.7109375" style="8" customWidth="1"/>
    <col min="2469" max="2470" width="17.42578125" style="8" customWidth="1"/>
    <col min="2471" max="2471" width="13.42578125" style="8" customWidth="1"/>
    <col min="2472" max="2472" width="12.7109375" style="8" customWidth="1"/>
    <col min="2473" max="2473" width="14" style="8" customWidth="1"/>
    <col min="2474" max="2474" width="17.28515625" style="8" bestFit="1" customWidth="1"/>
    <col min="2475" max="2717" width="9.140625" style="8"/>
    <col min="2718" max="2718" width="72.5703125" style="8" customWidth="1"/>
    <col min="2719" max="2719" width="7.140625" style="8" customWidth="1"/>
    <col min="2720" max="2720" width="18.28515625" style="8" customWidth="1"/>
    <col min="2721" max="2721" width="16.5703125" style="8" customWidth="1"/>
    <col min="2722" max="2722" width="17.140625" style="8" customWidth="1"/>
    <col min="2723" max="2723" width="13.85546875" style="8" customWidth="1"/>
    <col min="2724" max="2724" width="17.7109375" style="8" customWidth="1"/>
    <col min="2725" max="2726" width="17.42578125" style="8" customWidth="1"/>
    <col min="2727" max="2727" width="13.42578125" style="8" customWidth="1"/>
    <col min="2728" max="2728" width="12.7109375" style="8" customWidth="1"/>
    <col min="2729" max="2729" width="14" style="8" customWidth="1"/>
    <col min="2730" max="2730" width="17.28515625" style="8" bestFit="1" customWidth="1"/>
    <col min="2731" max="2973" width="9.140625" style="8"/>
    <col min="2974" max="2974" width="72.5703125" style="8" customWidth="1"/>
    <col min="2975" max="2975" width="7.140625" style="8" customWidth="1"/>
    <col min="2976" max="2976" width="18.28515625" style="8" customWidth="1"/>
    <col min="2977" max="2977" width="16.5703125" style="8" customWidth="1"/>
    <col min="2978" max="2978" width="17.140625" style="8" customWidth="1"/>
    <col min="2979" max="2979" width="13.85546875" style="8" customWidth="1"/>
    <col min="2980" max="2980" width="17.7109375" style="8" customWidth="1"/>
    <col min="2981" max="2982" width="17.42578125" style="8" customWidth="1"/>
    <col min="2983" max="2983" width="13.42578125" style="8" customWidth="1"/>
    <col min="2984" max="2984" width="12.7109375" style="8" customWidth="1"/>
    <col min="2985" max="2985" width="14" style="8" customWidth="1"/>
    <col min="2986" max="2986" width="17.28515625" style="8" bestFit="1" customWidth="1"/>
    <col min="2987" max="3229" width="9.140625" style="8"/>
    <col min="3230" max="3230" width="72.5703125" style="8" customWidth="1"/>
    <col min="3231" max="3231" width="7.140625" style="8" customWidth="1"/>
    <col min="3232" max="3232" width="18.28515625" style="8" customWidth="1"/>
    <col min="3233" max="3233" width="16.5703125" style="8" customWidth="1"/>
    <col min="3234" max="3234" width="17.140625" style="8" customWidth="1"/>
    <col min="3235" max="3235" width="13.85546875" style="8" customWidth="1"/>
    <col min="3236" max="3236" width="17.7109375" style="8" customWidth="1"/>
    <col min="3237" max="3238" width="17.42578125" style="8" customWidth="1"/>
    <col min="3239" max="3239" width="13.42578125" style="8" customWidth="1"/>
    <col min="3240" max="3240" width="12.7109375" style="8" customWidth="1"/>
    <col min="3241" max="3241" width="14" style="8" customWidth="1"/>
    <col min="3242" max="3242" width="17.28515625" style="8" bestFit="1" customWidth="1"/>
    <col min="3243" max="3485" width="9.140625" style="8"/>
    <col min="3486" max="3486" width="72.5703125" style="8" customWidth="1"/>
    <col min="3487" max="3487" width="7.140625" style="8" customWidth="1"/>
    <col min="3488" max="3488" width="18.28515625" style="8" customWidth="1"/>
    <col min="3489" max="3489" width="16.5703125" style="8" customWidth="1"/>
    <col min="3490" max="3490" width="17.140625" style="8" customWidth="1"/>
    <col min="3491" max="3491" width="13.85546875" style="8" customWidth="1"/>
    <col min="3492" max="3492" width="17.7109375" style="8" customWidth="1"/>
    <col min="3493" max="3494" width="17.42578125" style="8" customWidth="1"/>
    <col min="3495" max="3495" width="13.42578125" style="8" customWidth="1"/>
    <col min="3496" max="3496" width="12.7109375" style="8" customWidth="1"/>
    <col min="3497" max="3497" width="14" style="8" customWidth="1"/>
    <col min="3498" max="3498" width="17.28515625" style="8" bestFit="1" customWidth="1"/>
    <col min="3499" max="3741" width="9.140625" style="8"/>
    <col min="3742" max="3742" width="72.5703125" style="8" customWidth="1"/>
    <col min="3743" max="3743" width="7.140625" style="8" customWidth="1"/>
    <col min="3744" max="3744" width="18.28515625" style="8" customWidth="1"/>
    <col min="3745" max="3745" width="16.5703125" style="8" customWidth="1"/>
    <col min="3746" max="3746" width="17.140625" style="8" customWidth="1"/>
    <col min="3747" max="3747" width="13.85546875" style="8" customWidth="1"/>
    <col min="3748" max="3748" width="17.7109375" style="8" customWidth="1"/>
    <col min="3749" max="3750" width="17.42578125" style="8" customWidth="1"/>
    <col min="3751" max="3751" width="13.42578125" style="8" customWidth="1"/>
    <col min="3752" max="3752" width="12.7109375" style="8" customWidth="1"/>
    <col min="3753" max="3753" width="14" style="8" customWidth="1"/>
    <col min="3754" max="3754" width="17.28515625" style="8" bestFit="1" customWidth="1"/>
    <col min="3755" max="3997" width="9.140625" style="8"/>
    <col min="3998" max="3998" width="72.5703125" style="8" customWidth="1"/>
    <col min="3999" max="3999" width="7.140625" style="8" customWidth="1"/>
    <col min="4000" max="4000" width="18.28515625" style="8" customWidth="1"/>
    <col min="4001" max="4001" width="16.5703125" style="8" customWidth="1"/>
    <col min="4002" max="4002" width="17.140625" style="8" customWidth="1"/>
    <col min="4003" max="4003" width="13.85546875" style="8" customWidth="1"/>
    <col min="4004" max="4004" width="17.7109375" style="8" customWidth="1"/>
    <col min="4005" max="4006" width="17.42578125" style="8" customWidth="1"/>
    <col min="4007" max="4007" width="13.42578125" style="8" customWidth="1"/>
    <col min="4008" max="4008" width="12.7109375" style="8" customWidth="1"/>
    <col min="4009" max="4009" width="14" style="8" customWidth="1"/>
    <col min="4010" max="4010" width="17.28515625" style="8" bestFit="1" customWidth="1"/>
    <col min="4011" max="4253" width="9.140625" style="8"/>
    <col min="4254" max="4254" width="72.5703125" style="8" customWidth="1"/>
    <col min="4255" max="4255" width="7.140625" style="8" customWidth="1"/>
    <col min="4256" max="4256" width="18.28515625" style="8" customWidth="1"/>
    <col min="4257" max="4257" width="16.5703125" style="8" customWidth="1"/>
    <col min="4258" max="4258" width="17.140625" style="8" customWidth="1"/>
    <col min="4259" max="4259" width="13.85546875" style="8" customWidth="1"/>
    <col min="4260" max="4260" width="17.7109375" style="8" customWidth="1"/>
    <col min="4261" max="4262" width="17.42578125" style="8" customWidth="1"/>
    <col min="4263" max="4263" width="13.42578125" style="8" customWidth="1"/>
    <col min="4264" max="4264" width="12.7109375" style="8" customWidth="1"/>
    <col min="4265" max="4265" width="14" style="8" customWidth="1"/>
    <col min="4266" max="4266" width="17.28515625" style="8" bestFit="1" customWidth="1"/>
    <col min="4267" max="4509" width="9.140625" style="8"/>
    <col min="4510" max="4510" width="72.5703125" style="8" customWidth="1"/>
    <col min="4511" max="4511" width="7.140625" style="8" customWidth="1"/>
    <col min="4512" max="4512" width="18.28515625" style="8" customWidth="1"/>
    <col min="4513" max="4513" width="16.5703125" style="8" customWidth="1"/>
    <col min="4514" max="4514" width="17.140625" style="8" customWidth="1"/>
    <col min="4515" max="4515" width="13.85546875" style="8" customWidth="1"/>
    <col min="4516" max="4516" width="17.7109375" style="8" customWidth="1"/>
    <col min="4517" max="4518" width="17.42578125" style="8" customWidth="1"/>
    <col min="4519" max="4519" width="13.42578125" style="8" customWidth="1"/>
    <col min="4520" max="4520" width="12.7109375" style="8" customWidth="1"/>
    <col min="4521" max="4521" width="14" style="8" customWidth="1"/>
    <col min="4522" max="4522" width="17.28515625" style="8" bestFit="1" customWidth="1"/>
    <col min="4523" max="4765" width="9.140625" style="8"/>
    <col min="4766" max="4766" width="72.5703125" style="8" customWidth="1"/>
    <col min="4767" max="4767" width="7.140625" style="8" customWidth="1"/>
    <col min="4768" max="4768" width="18.28515625" style="8" customWidth="1"/>
    <col min="4769" max="4769" width="16.5703125" style="8" customWidth="1"/>
    <col min="4770" max="4770" width="17.140625" style="8" customWidth="1"/>
    <col min="4771" max="4771" width="13.85546875" style="8" customWidth="1"/>
    <col min="4772" max="4772" width="17.7109375" style="8" customWidth="1"/>
    <col min="4773" max="4774" width="17.42578125" style="8" customWidth="1"/>
    <col min="4775" max="4775" width="13.42578125" style="8" customWidth="1"/>
    <col min="4776" max="4776" width="12.7109375" style="8" customWidth="1"/>
    <col min="4777" max="4777" width="14" style="8" customWidth="1"/>
    <col min="4778" max="4778" width="17.28515625" style="8" bestFit="1" customWidth="1"/>
    <col min="4779" max="5021" width="9.140625" style="8"/>
    <col min="5022" max="5022" width="72.5703125" style="8" customWidth="1"/>
    <col min="5023" max="5023" width="7.140625" style="8" customWidth="1"/>
    <col min="5024" max="5024" width="18.28515625" style="8" customWidth="1"/>
    <col min="5025" max="5025" width="16.5703125" style="8" customWidth="1"/>
    <col min="5026" max="5026" width="17.140625" style="8" customWidth="1"/>
    <col min="5027" max="5027" width="13.85546875" style="8" customWidth="1"/>
    <col min="5028" max="5028" width="17.7109375" style="8" customWidth="1"/>
    <col min="5029" max="5030" width="17.42578125" style="8" customWidth="1"/>
    <col min="5031" max="5031" width="13.42578125" style="8" customWidth="1"/>
    <col min="5032" max="5032" width="12.7109375" style="8" customWidth="1"/>
    <col min="5033" max="5033" width="14" style="8" customWidth="1"/>
    <col min="5034" max="5034" width="17.28515625" style="8" bestFit="1" customWidth="1"/>
    <col min="5035" max="5277" width="9.140625" style="8"/>
    <col min="5278" max="5278" width="72.5703125" style="8" customWidth="1"/>
    <col min="5279" max="5279" width="7.140625" style="8" customWidth="1"/>
    <col min="5280" max="5280" width="18.28515625" style="8" customWidth="1"/>
    <col min="5281" max="5281" width="16.5703125" style="8" customWidth="1"/>
    <col min="5282" max="5282" width="17.140625" style="8" customWidth="1"/>
    <col min="5283" max="5283" width="13.85546875" style="8" customWidth="1"/>
    <col min="5284" max="5284" width="17.7109375" style="8" customWidth="1"/>
    <col min="5285" max="5286" width="17.42578125" style="8" customWidth="1"/>
    <col min="5287" max="5287" width="13.42578125" style="8" customWidth="1"/>
    <col min="5288" max="5288" width="12.7109375" style="8" customWidth="1"/>
    <col min="5289" max="5289" width="14" style="8" customWidth="1"/>
    <col min="5290" max="5290" width="17.28515625" style="8" bestFit="1" customWidth="1"/>
    <col min="5291" max="5533" width="9.140625" style="8"/>
    <col min="5534" max="5534" width="72.5703125" style="8" customWidth="1"/>
    <col min="5535" max="5535" width="7.140625" style="8" customWidth="1"/>
    <col min="5536" max="5536" width="18.28515625" style="8" customWidth="1"/>
    <col min="5537" max="5537" width="16.5703125" style="8" customWidth="1"/>
    <col min="5538" max="5538" width="17.140625" style="8" customWidth="1"/>
    <col min="5539" max="5539" width="13.85546875" style="8" customWidth="1"/>
    <col min="5540" max="5540" width="17.7109375" style="8" customWidth="1"/>
    <col min="5541" max="5542" width="17.42578125" style="8" customWidth="1"/>
    <col min="5543" max="5543" width="13.42578125" style="8" customWidth="1"/>
    <col min="5544" max="5544" width="12.7109375" style="8" customWidth="1"/>
    <col min="5545" max="5545" width="14" style="8" customWidth="1"/>
    <col min="5546" max="5546" width="17.28515625" style="8" bestFit="1" customWidth="1"/>
    <col min="5547" max="5789" width="9.140625" style="8"/>
    <col min="5790" max="5790" width="72.5703125" style="8" customWidth="1"/>
    <col min="5791" max="5791" width="7.140625" style="8" customWidth="1"/>
    <col min="5792" max="5792" width="18.28515625" style="8" customWidth="1"/>
    <col min="5793" max="5793" width="16.5703125" style="8" customWidth="1"/>
    <col min="5794" max="5794" width="17.140625" style="8" customWidth="1"/>
    <col min="5795" max="5795" width="13.85546875" style="8" customWidth="1"/>
    <col min="5796" max="5796" width="17.7109375" style="8" customWidth="1"/>
    <col min="5797" max="5798" width="17.42578125" style="8" customWidth="1"/>
    <col min="5799" max="5799" width="13.42578125" style="8" customWidth="1"/>
    <col min="5800" max="5800" width="12.7109375" style="8" customWidth="1"/>
    <col min="5801" max="5801" width="14" style="8" customWidth="1"/>
    <col min="5802" max="5802" width="17.28515625" style="8" bestFit="1" customWidth="1"/>
    <col min="5803" max="6045" width="9.140625" style="8"/>
    <col min="6046" max="6046" width="72.5703125" style="8" customWidth="1"/>
    <col min="6047" max="6047" width="7.140625" style="8" customWidth="1"/>
    <col min="6048" max="6048" width="18.28515625" style="8" customWidth="1"/>
    <col min="6049" max="6049" width="16.5703125" style="8" customWidth="1"/>
    <col min="6050" max="6050" width="17.140625" style="8" customWidth="1"/>
    <col min="6051" max="6051" width="13.85546875" style="8" customWidth="1"/>
    <col min="6052" max="6052" width="17.7109375" style="8" customWidth="1"/>
    <col min="6053" max="6054" width="17.42578125" style="8" customWidth="1"/>
    <col min="6055" max="6055" width="13.42578125" style="8" customWidth="1"/>
    <col min="6056" max="6056" width="12.7109375" style="8" customWidth="1"/>
    <col min="6057" max="6057" width="14" style="8" customWidth="1"/>
    <col min="6058" max="6058" width="17.28515625" style="8" bestFit="1" customWidth="1"/>
    <col min="6059" max="6301" width="9.140625" style="8"/>
    <col min="6302" max="6302" width="72.5703125" style="8" customWidth="1"/>
    <col min="6303" max="6303" width="7.140625" style="8" customWidth="1"/>
    <col min="6304" max="6304" width="18.28515625" style="8" customWidth="1"/>
    <col min="6305" max="6305" width="16.5703125" style="8" customWidth="1"/>
    <col min="6306" max="6306" width="17.140625" style="8" customWidth="1"/>
    <col min="6307" max="6307" width="13.85546875" style="8" customWidth="1"/>
    <col min="6308" max="6308" width="17.7109375" style="8" customWidth="1"/>
    <col min="6309" max="6310" width="17.42578125" style="8" customWidth="1"/>
    <col min="6311" max="6311" width="13.42578125" style="8" customWidth="1"/>
    <col min="6312" max="6312" width="12.7109375" style="8" customWidth="1"/>
    <col min="6313" max="6313" width="14" style="8" customWidth="1"/>
    <col min="6314" max="6314" width="17.28515625" style="8" bestFit="1" customWidth="1"/>
    <col min="6315" max="6557" width="9.140625" style="8"/>
    <col min="6558" max="6558" width="72.5703125" style="8" customWidth="1"/>
    <col min="6559" max="6559" width="7.140625" style="8" customWidth="1"/>
    <col min="6560" max="6560" width="18.28515625" style="8" customWidth="1"/>
    <col min="6561" max="6561" width="16.5703125" style="8" customWidth="1"/>
    <col min="6562" max="6562" width="17.140625" style="8" customWidth="1"/>
    <col min="6563" max="6563" width="13.85546875" style="8" customWidth="1"/>
    <col min="6564" max="6564" width="17.7109375" style="8" customWidth="1"/>
    <col min="6565" max="6566" width="17.42578125" style="8" customWidth="1"/>
    <col min="6567" max="6567" width="13.42578125" style="8" customWidth="1"/>
    <col min="6568" max="6568" width="12.7109375" style="8" customWidth="1"/>
    <col min="6569" max="6569" width="14" style="8" customWidth="1"/>
    <col min="6570" max="6570" width="17.28515625" style="8" bestFit="1" customWidth="1"/>
    <col min="6571" max="6813" width="9.140625" style="8"/>
    <col min="6814" max="6814" width="72.5703125" style="8" customWidth="1"/>
    <col min="6815" max="6815" width="7.140625" style="8" customWidth="1"/>
    <col min="6816" max="6816" width="18.28515625" style="8" customWidth="1"/>
    <col min="6817" max="6817" width="16.5703125" style="8" customWidth="1"/>
    <col min="6818" max="6818" width="17.140625" style="8" customWidth="1"/>
    <col min="6819" max="6819" width="13.85546875" style="8" customWidth="1"/>
    <col min="6820" max="6820" width="17.7109375" style="8" customWidth="1"/>
    <col min="6821" max="6822" width="17.42578125" style="8" customWidth="1"/>
    <col min="6823" max="6823" width="13.42578125" style="8" customWidth="1"/>
    <col min="6824" max="6824" width="12.7109375" style="8" customWidth="1"/>
    <col min="6825" max="6825" width="14" style="8" customWidth="1"/>
    <col min="6826" max="6826" width="17.28515625" style="8" bestFit="1" customWidth="1"/>
    <col min="6827" max="7069" width="9.140625" style="8"/>
    <col min="7070" max="7070" width="72.5703125" style="8" customWidth="1"/>
    <col min="7071" max="7071" width="7.140625" style="8" customWidth="1"/>
    <col min="7072" max="7072" width="18.28515625" style="8" customWidth="1"/>
    <col min="7073" max="7073" width="16.5703125" style="8" customWidth="1"/>
    <col min="7074" max="7074" width="17.140625" style="8" customWidth="1"/>
    <col min="7075" max="7075" width="13.85546875" style="8" customWidth="1"/>
    <col min="7076" max="7076" width="17.7109375" style="8" customWidth="1"/>
    <col min="7077" max="7078" width="17.42578125" style="8" customWidth="1"/>
    <col min="7079" max="7079" width="13.42578125" style="8" customWidth="1"/>
    <col min="7080" max="7080" width="12.7109375" style="8" customWidth="1"/>
    <col min="7081" max="7081" width="14" style="8" customWidth="1"/>
    <col min="7082" max="7082" width="17.28515625" style="8" bestFit="1" customWidth="1"/>
    <col min="7083" max="7325" width="9.140625" style="8"/>
    <col min="7326" max="7326" width="72.5703125" style="8" customWidth="1"/>
    <col min="7327" max="7327" width="7.140625" style="8" customWidth="1"/>
    <col min="7328" max="7328" width="18.28515625" style="8" customWidth="1"/>
    <col min="7329" max="7329" width="16.5703125" style="8" customWidth="1"/>
    <col min="7330" max="7330" width="17.140625" style="8" customWidth="1"/>
    <col min="7331" max="7331" width="13.85546875" style="8" customWidth="1"/>
    <col min="7332" max="7332" width="17.7109375" style="8" customWidth="1"/>
    <col min="7333" max="7334" width="17.42578125" style="8" customWidth="1"/>
    <col min="7335" max="7335" width="13.42578125" style="8" customWidth="1"/>
    <col min="7336" max="7336" width="12.7109375" style="8" customWidth="1"/>
    <col min="7337" max="7337" width="14" style="8" customWidth="1"/>
    <col min="7338" max="7338" width="17.28515625" style="8" bestFit="1" customWidth="1"/>
    <col min="7339" max="7581" width="9.140625" style="8"/>
    <col min="7582" max="7582" width="72.5703125" style="8" customWidth="1"/>
    <col min="7583" max="7583" width="7.140625" style="8" customWidth="1"/>
    <col min="7584" max="7584" width="18.28515625" style="8" customWidth="1"/>
    <col min="7585" max="7585" width="16.5703125" style="8" customWidth="1"/>
    <col min="7586" max="7586" width="17.140625" style="8" customWidth="1"/>
    <col min="7587" max="7587" width="13.85546875" style="8" customWidth="1"/>
    <col min="7588" max="7588" width="17.7109375" style="8" customWidth="1"/>
    <col min="7589" max="7590" width="17.42578125" style="8" customWidth="1"/>
    <col min="7591" max="7591" width="13.42578125" style="8" customWidth="1"/>
    <col min="7592" max="7592" width="12.7109375" style="8" customWidth="1"/>
    <col min="7593" max="7593" width="14" style="8" customWidth="1"/>
    <col min="7594" max="7594" width="17.28515625" style="8" bestFit="1" customWidth="1"/>
    <col min="7595" max="7837" width="9.140625" style="8"/>
    <col min="7838" max="7838" width="72.5703125" style="8" customWidth="1"/>
    <col min="7839" max="7839" width="7.140625" style="8" customWidth="1"/>
    <col min="7840" max="7840" width="18.28515625" style="8" customWidth="1"/>
    <col min="7841" max="7841" width="16.5703125" style="8" customWidth="1"/>
    <col min="7842" max="7842" width="17.140625" style="8" customWidth="1"/>
    <col min="7843" max="7843" width="13.85546875" style="8" customWidth="1"/>
    <col min="7844" max="7844" width="17.7109375" style="8" customWidth="1"/>
    <col min="7845" max="7846" width="17.42578125" style="8" customWidth="1"/>
    <col min="7847" max="7847" width="13.42578125" style="8" customWidth="1"/>
    <col min="7848" max="7848" width="12.7109375" style="8" customWidth="1"/>
    <col min="7849" max="7849" width="14" style="8" customWidth="1"/>
    <col min="7850" max="7850" width="17.28515625" style="8" bestFit="1" customWidth="1"/>
    <col min="7851" max="8093" width="9.140625" style="8"/>
    <col min="8094" max="8094" width="72.5703125" style="8" customWidth="1"/>
    <col min="8095" max="8095" width="7.140625" style="8" customWidth="1"/>
    <col min="8096" max="8096" width="18.28515625" style="8" customWidth="1"/>
    <col min="8097" max="8097" width="16.5703125" style="8" customWidth="1"/>
    <col min="8098" max="8098" width="17.140625" style="8" customWidth="1"/>
    <col min="8099" max="8099" width="13.85546875" style="8" customWidth="1"/>
    <col min="8100" max="8100" width="17.7109375" style="8" customWidth="1"/>
    <col min="8101" max="8102" width="17.42578125" style="8" customWidth="1"/>
    <col min="8103" max="8103" width="13.42578125" style="8" customWidth="1"/>
    <col min="8104" max="8104" width="12.7109375" style="8" customWidth="1"/>
    <col min="8105" max="8105" width="14" style="8" customWidth="1"/>
    <col min="8106" max="8106" width="17.28515625" style="8" bestFit="1" customWidth="1"/>
    <col min="8107" max="8349" width="9.140625" style="8"/>
    <col min="8350" max="8350" width="72.5703125" style="8" customWidth="1"/>
    <col min="8351" max="8351" width="7.140625" style="8" customWidth="1"/>
    <col min="8352" max="8352" width="18.28515625" style="8" customWidth="1"/>
    <col min="8353" max="8353" width="16.5703125" style="8" customWidth="1"/>
    <col min="8354" max="8354" width="17.140625" style="8" customWidth="1"/>
    <col min="8355" max="8355" width="13.85546875" style="8" customWidth="1"/>
    <col min="8356" max="8356" width="17.7109375" style="8" customWidth="1"/>
    <col min="8357" max="8358" width="17.42578125" style="8" customWidth="1"/>
    <col min="8359" max="8359" width="13.42578125" style="8" customWidth="1"/>
    <col min="8360" max="8360" width="12.7109375" style="8" customWidth="1"/>
    <col min="8361" max="8361" width="14" style="8" customWidth="1"/>
    <col min="8362" max="8362" width="17.28515625" style="8" bestFit="1" customWidth="1"/>
    <col min="8363" max="8605" width="9.140625" style="8"/>
    <col min="8606" max="8606" width="72.5703125" style="8" customWidth="1"/>
    <col min="8607" max="8607" width="7.140625" style="8" customWidth="1"/>
    <col min="8608" max="8608" width="18.28515625" style="8" customWidth="1"/>
    <col min="8609" max="8609" width="16.5703125" style="8" customWidth="1"/>
    <col min="8610" max="8610" width="17.140625" style="8" customWidth="1"/>
    <col min="8611" max="8611" width="13.85546875" style="8" customWidth="1"/>
    <col min="8612" max="8612" width="17.7109375" style="8" customWidth="1"/>
    <col min="8613" max="8614" width="17.42578125" style="8" customWidth="1"/>
    <col min="8615" max="8615" width="13.42578125" style="8" customWidth="1"/>
    <col min="8616" max="8616" width="12.7109375" style="8" customWidth="1"/>
    <col min="8617" max="8617" width="14" style="8" customWidth="1"/>
    <col min="8618" max="8618" width="17.28515625" style="8" bestFit="1" customWidth="1"/>
    <col min="8619" max="8861" width="9.140625" style="8"/>
    <col min="8862" max="8862" width="72.5703125" style="8" customWidth="1"/>
    <col min="8863" max="8863" width="7.140625" style="8" customWidth="1"/>
    <col min="8864" max="8864" width="18.28515625" style="8" customWidth="1"/>
    <col min="8865" max="8865" width="16.5703125" style="8" customWidth="1"/>
    <col min="8866" max="8866" width="17.140625" style="8" customWidth="1"/>
    <col min="8867" max="8867" width="13.85546875" style="8" customWidth="1"/>
    <col min="8868" max="8868" width="17.7109375" style="8" customWidth="1"/>
    <col min="8869" max="8870" width="17.42578125" style="8" customWidth="1"/>
    <col min="8871" max="8871" width="13.42578125" style="8" customWidth="1"/>
    <col min="8872" max="8872" width="12.7109375" style="8" customWidth="1"/>
    <col min="8873" max="8873" width="14" style="8" customWidth="1"/>
    <col min="8874" max="8874" width="17.28515625" style="8" bestFit="1" customWidth="1"/>
    <col min="8875" max="9117" width="9.140625" style="8"/>
    <col min="9118" max="9118" width="72.5703125" style="8" customWidth="1"/>
    <col min="9119" max="9119" width="7.140625" style="8" customWidth="1"/>
    <col min="9120" max="9120" width="18.28515625" style="8" customWidth="1"/>
    <col min="9121" max="9121" width="16.5703125" style="8" customWidth="1"/>
    <col min="9122" max="9122" width="17.140625" style="8" customWidth="1"/>
    <col min="9123" max="9123" width="13.85546875" style="8" customWidth="1"/>
    <col min="9124" max="9124" width="17.7109375" style="8" customWidth="1"/>
    <col min="9125" max="9126" width="17.42578125" style="8" customWidth="1"/>
    <col min="9127" max="9127" width="13.42578125" style="8" customWidth="1"/>
    <col min="9128" max="9128" width="12.7109375" style="8" customWidth="1"/>
    <col min="9129" max="9129" width="14" style="8" customWidth="1"/>
    <col min="9130" max="9130" width="17.28515625" style="8" bestFit="1" customWidth="1"/>
    <col min="9131" max="9373" width="9.140625" style="8"/>
    <col min="9374" max="9374" width="72.5703125" style="8" customWidth="1"/>
    <col min="9375" max="9375" width="7.140625" style="8" customWidth="1"/>
    <col min="9376" max="9376" width="18.28515625" style="8" customWidth="1"/>
    <col min="9377" max="9377" width="16.5703125" style="8" customWidth="1"/>
    <col min="9378" max="9378" width="17.140625" style="8" customWidth="1"/>
    <col min="9379" max="9379" width="13.85546875" style="8" customWidth="1"/>
    <col min="9380" max="9380" width="17.7109375" style="8" customWidth="1"/>
    <col min="9381" max="9382" width="17.42578125" style="8" customWidth="1"/>
    <col min="9383" max="9383" width="13.42578125" style="8" customWidth="1"/>
    <col min="9384" max="9384" width="12.7109375" style="8" customWidth="1"/>
    <col min="9385" max="9385" width="14" style="8" customWidth="1"/>
    <col min="9386" max="9386" width="17.28515625" style="8" bestFit="1" customWidth="1"/>
    <col min="9387" max="9629" width="9.140625" style="8"/>
    <col min="9630" max="9630" width="72.5703125" style="8" customWidth="1"/>
    <col min="9631" max="9631" width="7.140625" style="8" customWidth="1"/>
    <col min="9632" max="9632" width="18.28515625" style="8" customWidth="1"/>
    <col min="9633" max="9633" width="16.5703125" style="8" customWidth="1"/>
    <col min="9634" max="9634" width="17.140625" style="8" customWidth="1"/>
    <col min="9635" max="9635" width="13.85546875" style="8" customWidth="1"/>
    <col min="9636" max="9636" width="17.7109375" style="8" customWidth="1"/>
    <col min="9637" max="9638" width="17.42578125" style="8" customWidth="1"/>
    <col min="9639" max="9639" width="13.42578125" style="8" customWidth="1"/>
    <col min="9640" max="9640" width="12.7109375" style="8" customWidth="1"/>
    <col min="9641" max="9641" width="14" style="8" customWidth="1"/>
    <col min="9642" max="9642" width="17.28515625" style="8" bestFit="1" customWidth="1"/>
    <col min="9643" max="9885" width="9.140625" style="8"/>
    <col min="9886" max="9886" width="72.5703125" style="8" customWidth="1"/>
    <col min="9887" max="9887" width="7.140625" style="8" customWidth="1"/>
    <col min="9888" max="9888" width="18.28515625" style="8" customWidth="1"/>
    <col min="9889" max="9889" width="16.5703125" style="8" customWidth="1"/>
    <col min="9890" max="9890" width="17.140625" style="8" customWidth="1"/>
    <col min="9891" max="9891" width="13.85546875" style="8" customWidth="1"/>
    <col min="9892" max="9892" width="17.7109375" style="8" customWidth="1"/>
    <col min="9893" max="9894" width="17.42578125" style="8" customWidth="1"/>
    <col min="9895" max="9895" width="13.42578125" style="8" customWidth="1"/>
    <col min="9896" max="9896" width="12.7109375" style="8" customWidth="1"/>
    <col min="9897" max="9897" width="14" style="8" customWidth="1"/>
    <col min="9898" max="9898" width="17.28515625" style="8" bestFit="1" customWidth="1"/>
    <col min="9899" max="10141" width="9.140625" style="8"/>
    <col min="10142" max="10142" width="72.5703125" style="8" customWidth="1"/>
    <col min="10143" max="10143" width="7.140625" style="8" customWidth="1"/>
    <col min="10144" max="10144" width="18.28515625" style="8" customWidth="1"/>
    <col min="10145" max="10145" width="16.5703125" style="8" customWidth="1"/>
    <col min="10146" max="10146" width="17.140625" style="8" customWidth="1"/>
    <col min="10147" max="10147" width="13.85546875" style="8" customWidth="1"/>
    <col min="10148" max="10148" width="17.7109375" style="8" customWidth="1"/>
    <col min="10149" max="10150" width="17.42578125" style="8" customWidth="1"/>
    <col min="10151" max="10151" width="13.42578125" style="8" customWidth="1"/>
    <col min="10152" max="10152" width="12.7109375" style="8" customWidth="1"/>
    <col min="10153" max="10153" width="14" style="8" customWidth="1"/>
    <col min="10154" max="10154" width="17.28515625" style="8" bestFit="1" customWidth="1"/>
    <col min="10155" max="10397" width="9.140625" style="8"/>
    <col min="10398" max="10398" width="72.5703125" style="8" customWidth="1"/>
    <col min="10399" max="10399" width="7.140625" style="8" customWidth="1"/>
    <col min="10400" max="10400" width="18.28515625" style="8" customWidth="1"/>
    <col min="10401" max="10401" width="16.5703125" style="8" customWidth="1"/>
    <col min="10402" max="10402" width="17.140625" style="8" customWidth="1"/>
    <col min="10403" max="10403" width="13.85546875" style="8" customWidth="1"/>
    <col min="10404" max="10404" width="17.7109375" style="8" customWidth="1"/>
    <col min="10405" max="10406" width="17.42578125" style="8" customWidth="1"/>
    <col min="10407" max="10407" width="13.42578125" style="8" customWidth="1"/>
    <col min="10408" max="10408" width="12.7109375" style="8" customWidth="1"/>
    <col min="10409" max="10409" width="14" style="8" customWidth="1"/>
    <col min="10410" max="10410" width="17.28515625" style="8" bestFit="1" customWidth="1"/>
    <col min="10411" max="10653" width="9.140625" style="8"/>
    <col min="10654" max="10654" width="72.5703125" style="8" customWidth="1"/>
    <col min="10655" max="10655" width="7.140625" style="8" customWidth="1"/>
    <col min="10656" max="10656" width="18.28515625" style="8" customWidth="1"/>
    <col min="10657" max="10657" width="16.5703125" style="8" customWidth="1"/>
    <col min="10658" max="10658" width="17.140625" style="8" customWidth="1"/>
    <col min="10659" max="10659" width="13.85546875" style="8" customWidth="1"/>
    <col min="10660" max="10660" width="17.7109375" style="8" customWidth="1"/>
    <col min="10661" max="10662" width="17.42578125" style="8" customWidth="1"/>
    <col min="10663" max="10663" width="13.42578125" style="8" customWidth="1"/>
    <col min="10664" max="10664" width="12.7109375" style="8" customWidth="1"/>
    <col min="10665" max="10665" width="14" style="8" customWidth="1"/>
    <col min="10666" max="10666" width="17.28515625" style="8" bestFit="1" customWidth="1"/>
    <col min="10667" max="10909" width="9.140625" style="8"/>
    <col min="10910" max="10910" width="72.5703125" style="8" customWidth="1"/>
    <col min="10911" max="10911" width="7.140625" style="8" customWidth="1"/>
    <col min="10912" max="10912" width="18.28515625" style="8" customWidth="1"/>
    <col min="10913" max="10913" width="16.5703125" style="8" customWidth="1"/>
    <col min="10914" max="10914" width="17.140625" style="8" customWidth="1"/>
    <col min="10915" max="10915" width="13.85546875" style="8" customWidth="1"/>
    <col min="10916" max="10916" width="17.7109375" style="8" customWidth="1"/>
    <col min="10917" max="10918" width="17.42578125" style="8" customWidth="1"/>
    <col min="10919" max="10919" width="13.42578125" style="8" customWidth="1"/>
    <col min="10920" max="10920" width="12.7109375" style="8" customWidth="1"/>
    <col min="10921" max="10921" width="14" style="8" customWidth="1"/>
    <col min="10922" max="10922" width="17.28515625" style="8" bestFit="1" customWidth="1"/>
    <col min="10923" max="11165" width="9.140625" style="8"/>
    <col min="11166" max="11166" width="72.5703125" style="8" customWidth="1"/>
    <col min="11167" max="11167" width="7.140625" style="8" customWidth="1"/>
    <col min="11168" max="11168" width="18.28515625" style="8" customWidth="1"/>
    <col min="11169" max="11169" width="16.5703125" style="8" customWidth="1"/>
    <col min="11170" max="11170" width="17.140625" style="8" customWidth="1"/>
    <col min="11171" max="11171" width="13.85546875" style="8" customWidth="1"/>
    <col min="11172" max="11172" width="17.7109375" style="8" customWidth="1"/>
    <col min="11173" max="11174" width="17.42578125" style="8" customWidth="1"/>
    <col min="11175" max="11175" width="13.42578125" style="8" customWidth="1"/>
    <col min="11176" max="11176" width="12.7109375" style="8" customWidth="1"/>
    <col min="11177" max="11177" width="14" style="8" customWidth="1"/>
    <col min="11178" max="11178" width="17.28515625" style="8" bestFit="1" customWidth="1"/>
    <col min="11179" max="11421" width="9.140625" style="8"/>
    <col min="11422" max="11422" width="72.5703125" style="8" customWidth="1"/>
    <col min="11423" max="11423" width="7.140625" style="8" customWidth="1"/>
    <col min="11424" max="11424" width="18.28515625" style="8" customWidth="1"/>
    <col min="11425" max="11425" width="16.5703125" style="8" customWidth="1"/>
    <col min="11426" max="11426" width="17.140625" style="8" customWidth="1"/>
    <col min="11427" max="11427" width="13.85546875" style="8" customWidth="1"/>
    <col min="11428" max="11428" width="17.7109375" style="8" customWidth="1"/>
    <col min="11429" max="11430" width="17.42578125" style="8" customWidth="1"/>
    <col min="11431" max="11431" width="13.42578125" style="8" customWidth="1"/>
    <col min="11432" max="11432" width="12.7109375" style="8" customWidth="1"/>
    <col min="11433" max="11433" width="14" style="8" customWidth="1"/>
    <col min="11434" max="11434" width="17.28515625" style="8" bestFit="1" customWidth="1"/>
    <col min="11435" max="11677" width="9.140625" style="8"/>
    <col min="11678" max="11678" width="72.5703125" style="8" customWidth="1"/>
    <col min="11679" max="11679" width="7.140625" style="8" customWidth="1"/>
    <col min="11680" max="11680" width="18.28515625" style="8" customWidth="1"/>
    <col min="11681" max="11681" width="16.5703125" style="8" customWidth="1"/>
    <col min="11682" max="11682" width="17.140625" style="8" customWidth="1"/>
    <col min="11683" max="11683" width="13.85546875" style="8" customWidth="1"/>
    <col min="11684" max="11684" width="17.7109375" style="8" customWidth="1"/>
    <col min="11685" max="11686" width="17.42578125" style="8" customWidth="1"/>
    <col min="11687" max="11687" width="13.42578125" style="8" customWidth="1"/>
    <col min="11688" max="11688" width="12.7109375" style="8" customWidth="1"/>
    <col min="11689" max="11689" width="14" style="8" customWidth="1"/>
    <col min="11690" max="11690" width="17.28515625" style="8" bestFit="1" customWidth="1"/>
    <col min="11691" max="11933" width="9.140625" style="8"/>
    <col min="11934" max="11934" width="72.5703125" style="8" customWidth="1"/>
    <col min="11935" max="11935" width="7.140625" style="8" customWidth="1"/>
    <col min="11936" max="11936" width="18.28515625" style="8" customWidth="1"/>
    <col min="11937" max="11937" width="16.5703125" style="8" customWidth="1"/>
    <col min="11938" max="11938" width="17.140625" style="8" customWidth="1"/>
    <col min="11939" max="11939" width="13.85546875" style="8" customWidth="1"/>
    <col min="11940" max="11940" width="17.7109375" style="8" customWidth="1"/>
    <col min="11941" max="11942" width="17.42578125" style="8" customWidth="1"/>
    <col min="11943" max="11943" width="13.42578125" style="8" customWidth="1"/>
    <col min="11944" max="11944" width="12.7109375" style="8" customWidth="1"/>
    <col min="11945" max="11945" width="14" style="8" customWidth="1"/>
    <col min="11946" max="11946" width="17.28515625" style="8" bestFit="1" customWidth="1"/>
    <col min="11947" max="12189" width="9.140625" style="8"/>
    <col min="12190" max="12190" width="72.5703125" style="8" customWidth="1"/>
    <col min="12191" max="12191" width="7.140625" style="8" customWidth="1"/>
    <col min="12192" max="12192" width="18.28515625" style="8" customWidth="1"/>
    <col min="12193" max="12193" width="16.5703125" style="8" customWidth="1"/>
    <col min="12194" max="12194" width="17.140625" style="8" customWidth="1"/>
    <col min="12195" max="12195" width="13.85546875" style="8" customWidth="1"/>
    <col min="12196" max="12196" width="17.7109375" style="8" customWidth="1"/>
    <col min="12197" max="12198" width="17.42578125" style="8" customWidth="1"/>
    <col min="12199" max="12199" width="13.42578125" style="8" customWidth="1"/>
    <col min="12200" max="12200" width="12.7109375" style="8" customWidth="1"/>
    <col min="12201" max="12201" width="14" style="8" customWidth="1"/>
    <col min="12202" max="12202" width="17.28515625" style="8" bestFit="1" customWidth="1"/>
    <col min="12203" max="12445" width="9.140625" style="8"/>
    <col min="12446" max="12446" width="72.5703125" style="8" customWidth="1"/>
    <col min="12447" max="12447" width="7.140625" style="8" customWidth="1"/>
    <col min="12448" max="12448" width="18.28515625" style="8" customWidth="1"/>
    <col min="12449" max="12449" width="16.5703125" style="8" customWidth="1"/>
    <col min="12450" max="12450" width="17.140625" style="8" customWidth="1"/>
    <col min="12451" max="12451" width="13.85546875" style="8" customWidth="1"/>
    <col min="12452" max="12452" width="17.7109375" style="8" customWidth="1"/>
    <col min="12453" max="12454" width="17.42578125" style="8" customWidth="1"/>
    <col min="12455" max="12455" width="13.42578125" style="8" customWidth="1"/>
    <col min="12456" max="12456" width="12.7109375" style="8" customWidth="1"/>
    <col min="12457" max="12457" width="14" style="8" customWidth="1"/>
    <col min="12458" max="12458" width="17.28515625" style="8" bestFit="1" customWidth="1"/>
    <col min="12459" max="12701" width="9.140625" style="8"/>
    <col min="12702" max="12702" width="72.5703125" style="8" customWidth="1"/>
    <col min="12703" max="12703" width="7.140625" style="8" customWidth="1"/>
    <col min="12704" max="12704" width="18.28515625" style="8" customWidth="1"/>
    <col min="12705" max="12705" width="16.5703125" style="8" customWidth="1"/>
    <col min="12706" max="12706" width="17.140625" style="8" customWidth="1"/>
    <col min="12707" max="12707" width="13.85546875" style="8" customWidth="1"/>
    <col min="12708" max="12708" width="17.7109375" style="8" customWidth="1"/>
    <col min="12709" max="12710" width="17.42578125" style="8" customWidth="1"/>
    <col min="12711" max="12711" width="13.42578125" style="8" customWidth="1"/>
    <col min="12712" max="12712" width="12.7109375" style="8" customWidth="1"/>
    <col min="12713" max="12713" width="14" style="8" customWidth="1"/>
    <col min="12714" max="12714" width="17.28515625" style="8" bestFit="1" customWidth="1"/>
    <col min="12715" max="12957" width="9.140625" style="8"/>
    <col min="12958" max="12958" width="72.5703125" style="8" customWidth="1"/>
    <col min="12959" max="12959" width="7.140625" style="8" customWidth="1"/>
    <col min="12960" max="12960" width="18.28515625" style="8" customWidth="1"/>
    <col min="12961" max="12961" width="16.5703125" style="8" customWidth="1"/>
    <col min="12962" max="12962" width="17.140625" style="8" customWidth="1"/>
    <col min="12963" max="12963" width="13.85546875" style="8" customWidth="1"/>
    <col min="12964" max="12964" width="17.7109375" style="8" customWidth="1"/>
    <col min="12965" max="12966" width="17.42578125" style="8" customWidth="1"/>
    <col min="12967" max="12967" width="13.42578125" style="8" customWidth="1"/>
    <col min="12968" max="12968" width="12.7109375" style="8" customWidth="1"/>
    <col min="12969" max="12969" width="14" style="8" customWidth="1"/>
    <col min="12970" max="12970" width="17.28515625" style="8" bestFit="1" customWidth="1"/>
    <col min="12971" max="13213" width="9.140625" style="8"/>
    <col min="13214" max="13214" width="72.5703125" style="8" customWidth="1"/>
    <col min="13215" max="13215" width="7.140625" style="8" customWidth="1"/>
    <col min="13216" max="13216" width="18.28515625" style="8" customWidth="1"/>
    <col min="13217" max="13217" width="16.5703125" style="8" customWidth="1"/>
    <col min="13218" max="13218" width="17.140625" style="8" customWidth="1"/>
    <col min="13219" max="13219" width="13.85546875" style="8" customWidth="1"/>
    <col min="13220" max="13220" width="17.7109375" style="8" customWidth="1"/>
    <col min="13221" max="13222" width="17.42578125" style="8" customWidth="1"/>
    <col min="13223" max="13223" width="13.42578125" style="8" customWidth="1"/>
    <col min="13224" max="13224" width="12.7109375" style="8" customWidth="1"/>
    <col min="13225" max="13225" width="14" style="8" customWidth="1"/>
    <col min="13226" max="13226" width="17.28515625" style="8" bestFit="1" customWidth="1"/>
    <col min="13227" max="13469" width="9.140625" style="8"/>
    <col min="13470" max="13470" width="72.5703125" style="8" customWidth="1"/>
    <col min="13471" max="13471" width="7.140625" style="8" customWidth="1"/>
    <col min="13472" max="13472" width="18.28515625" style="8" customWidth="1"/>
    <col min="13473" max="13473" width="16.5703125" style="8" customWidth="1"/>
    <col min="13474" max="13474" width="17.140625" style="8" customWidth="1"/>
    <col min="13475" max="13475" width="13.85546875" style="8" customWidth="1"/>
    <col min="13476" max="13476" width="17.7109375" style="8" customWidth="1"/>
    <col min="13477" max="13478" width="17.42578125" style="8" customWidth="1"/>
    <col min="13479" max="13479" width="13.42578125" style="8" customWidth="1"/>
    <col min="13480" max="13480" width="12.7109375" style="8" customWidth="1"/>
    <col min="13481" max="13481" width="14" style="8" customWidth="1"/>
    <col min="13482" max="13482" width="17.28515625" style="8" bestFit="1" customWidth="1"/>
    <col min="13483" max="13725" width="9.140625" style="8"/>
    <col min="13726" max="13726" width="72.5703125" style="8" customWidth="1"/>
    <col min="13727" max="13727" width="7.140625" style="8" customWidth="1"/>
    <col min="13728" max="13728" width="18.28515625" style="8" customWidth="1"/>
    <col min="13729" max="13729" width="16.5703125" style="8" customWidth="1"/>
    <col min="13730" max="13730" width="17.140625" style="8" customWidth="1"/>
    <col min="13731" max="13731" width="13.85546875" style="8" customWidth="1"/>
    <col min="13732" max="13732" width="17.7109375" style="8" customWidth="1"/>
    <col min="13733" max="13734" width="17.42578125" style="8" customWidth="1"/>
    <col min="13735" max="13735" width="13.42578125" style="8" customWidth="1"/>
    <col min="13736" max="13736" width="12.7109375" style="8" customWidth="1"/>
    <col min="13737" max="13737" width="14" style="8" customWidth="1"/>
    <col min="13738" max="13738" width="17.28515625" style="8" bestFit="1" customWidth="1"/>
    <col min="13739" max="13981" width="9.140625" style="8"/>
    <col min="13982" max="13982" width="72.5703125" style="8" customWidth="1"/>
    <col min="13983" max="13983" width="7.140625" style="8" customWidth="1"/>
    <col min="13984" max="13984" width="18.28515625" style="8" customWidth="1"/>
    <col min="13985" max="13985" width="16.5703125" style="8" customWidth="1"/>
    <col min="13986" max="13986" width="17.140625" style="8" customWidth="1"/>
    <col min="13987" max="13987" width="13.85546875" style="8" customWidth="1"/>
    <col min="13988" max="13988" width="17.7109375" style="8" customWidth="1"/>
    <col min="13989" max="13990" width="17.42578125" style="8" customWidth="1"/>
    <col min="13991" max="13991" width="13.42578125" style="8" customWidth="1"/>
    <col min="13992" max="13992" width="12.7109375" style="8" customWidth="1"/>
    <col min="13993" max="13993" width="14" style="8" customWidth="1"/>
    <col min="13994" max="13994" width="17.28515625" style="8" bestFit="1" customWidth="1"/>
    <col min="13995" max="14237" width="9.140625" style="8"/>
    <col min="14238" max="14238" width="72.5703125" style="8" customWidth="1"/>
    <col min="14239" max="14239" width="7.140625" style="8" customWidth="1"/>
    <col min="14240" max="14240" width="18.28515625" style="8" customWidth="1"/>
    <col min="14241" max="14241" width="16.5703125" style="8" customWidth="1"/>
    <col min="14242" max="14242" width="17.140625" style="8" customWidth="1"/>
    <col min="14243" max="14243" width="13.85546875" style="8" customWidth="1"/>
    <col min="14244" max="14244" width="17.7109375" style="8" customWidth="1"/>
    <col min="14245" max="14246" width="17.42578125" style="8" customWidth="1"/>
    <col min="14247" max="14247" width="13.42578125" style="8" customWidth="1"/>
    <col min="14248" max="14248" width="12.7109375" style="8" customWidth="1"/>
    <col min="14249" max="14249" width="14" style="8" customWidth="1"/>
    <col min="14250" max="14250" width="17.28515625" style="8" bestFit="1" customWidth="1"/>
    <col min="14251" max="14493" width="9.140625" style="8"/>
    <col min="14494" max="14494" width="72.5703125" style="8" customWidth="1"/>
    <col min="14495" max="14495" width="7.140625" style="8" customWidth="1"/>
    <col min="14496" max="14496" width="18.28515625" style="8" customWidth="1"/>
    <col min="14497" max="14497" width="16.5703125" style="8" customWidth="1"/>
    <col min="14498" max="14498" width="17.140625" style="8" customWidth="1"/>
    <col min="14499" max="14499" width="13.85546875" style="8" customWidth="1"/>
    <col min="14500" max="14500" width="17.7109375" style="8" customWidth="1"/>
    <col min="14501" max="14502" width="17.42578125" style="8" customWidth="1"/>
    <col min="14503" max="14503" width="13.42578125" style="8" customWidth="1"/>
    <col min="14504" max="14504" width="12.7109375" style="8" customWidth="1"/>
    <col min="14505" max="14505" width="14" style="8" customWidth="1"/>
    <col min="14506" max="14506" width="17.28515625" style="8" bestFit="1" customWidth="1"/>
    <col min="14507" max="14749" width="9.140625" style="8"/>
    <col min="14750" max="14750" width="72.5703125" style="8" customWidth="1"/>
    <col min="14751" max="14751" width="7.140625" style="8" customWidth="1"/>
    <col min="14752" max="14752" width="18.28515625" style="8" customWidth="1"/>
    <col min="14753" max="14753" width="16.5703125" style="8" customWidth="1"/>
    <col min="14754" max="14754" width="17.140625" style="8" customWidth="1"/>
    <col min="14755" max="14755" width="13.85546875" style="8" customWidth="1"/>
    <col min="14756" max="14756" width="17.7109375" style="8" customWidth="1"/>
    <col min="14757" max="14758" width="17.42578125" style="8" customWidth="1"/>
    <col min="14759" max="14759" width="13.42578125" style="8" customWidth="1"/>
    <col min="14760" max="14760" width="12.7109375" style="8" customWidth="1"/>
    <col min="14761" max="14761" width="14" style="8" customWidth="1"/>
    <col min="14762" max="14762" width="17.28515625" style="8" bestFit="1" customWidth="1"/>
    <col min="14763" max="15005" width="9.140625" style="8"/>
    <col min="15006" max="15006" width="72.5703125" style="8" customWidth="1"/>
    <col min="15007" max="15007" width="7.140625" style="8" customWidth="1"/>
    <col min="15008" max="15008" width="18.28515625" style="8" customWidth="1"/>
    <col min="15009" max="15009" width="16.5703125" style="8" customWidth="1"/>
    <col min="15010" max="15010" width="17.140625" style="8" customWidth="1"/>
    <col min="15011" max="15011" width="13.85546875" style="8" customWidth="1"/>
    <col min="15012" max="15012" width="17.7109375" style="8" customWidth="1"/>
    <col min="15013" max="15014" width="17.42578125" style="8" customWidth="1"/>
    <col min="15015" max="15015" width="13.42578125" style="8" customWidth="1"/>
    <col min="15016" max="15016" width="12.7109375" style="8" customWidth="1"/>
    <col min="15017" max="15017" width="14" style="8" customWidth="1"/>
    <col min="15018" max="15018" width="17.28515625" style="8" bestFit="1" customWidth="1"/>
    <col min="15019" max="15261" width="9.140625" style="8"/>
    <col min="15262" max="15262" width="72.5703125" style="8" customWidth="1"/>
    <col min="15263" max="15263" width="7.140625" style="8" customWidth="1"/>
    <col min="15264" max="15264" width="18.28515625" style="8" customWidth="1"/>
    <col min="15265" max="15265" width="16.5703125" style="8" customWidth="1"/>
    <col min="15266" max="15266" width="17.140625" style="8" customWidth="1"/>
    <col min="15267" max="15267" width="13.85546875" style="8" customWidth="1"/>
    <col min="15268" max="15268" width="17.7109375" style="8" customWidth="1"/>
    <col min="15269" max="15270" width="17.42578125" style="8" customWidth="1"/>
    <col min="15271" max="15271" width="13.42578125" style="8" customWidth="1"/>
    <col min="15272" max="15272" width="12.7109375" style="8" customWidth="1"/>
    <col min="15273" max="15273" width="14" style="8" customWidth="1"/>
    <col min="15274" max="15274" width="17.28515625" style="8" bestFit="1" customWidth="1"/>
    <col min="15275" max="15517" width="9.140625" style="8"/>
    <col min="15518" max="15518" width="72.5703125" style="8" customWidth="1"/>
    <col min="15519" max="15519" width="7.140625" style="8" customWidth="1"/>
    <col min="15520" max="15520" width="18.28515625" style="8" customWidth="1"/>
    <col min="15521" max="15521" width="16.5703125" style="8" customWidth="1"/>
    <col min="15522" max="15522" width="17.140625" style="8" customWidth="1"/>
    <col min="15523" max="15523" width="13.85546875" style="8" customWidth="1"/>
    <col min="15524" max="15524" width="17.7109375" style="8" customWidth="1"/>
    <col min="15525" max="15526" width="17.42578125" style="8" customWidth="1"/>
    <col min="15527" max="15527" width="13.42578125" style="8" customWidth="1"/>
    <col min="15528" max="15528" width="12.7109375" style="8" customWidth="1"/>
    <col min="15529" max="15529" width="14" style="8" customWidth="1"/>
    <col min="15530" max="15530" width="17.28515625" style="8" bestFit="1" customWidth="1"/>
    <col min="15531" max="15773" width="9.140625" style="8"/>
    <col min="15774" max="15774" width="72.5703125" style="8" customWidth="1"/>
    <col min="15775" max="15775" width="7.140625" style="8" customWidth="1"/>
    <col min="15776" max="15776" width="18.28515625" style="8" customWidth="1"/>
    <col min="15777" max="15777" width="16.5703125" style="8" customWidth="1"/>
    <col min="15778" max="15778" width="17.140625" style="8" customWidth="1"/>
    <col min="15779" max="15779" width="13.85546875" style="8" customWidth="1"/>
    <col min="15780" max="15780" width="17.7109375" style="8" customWidth="1"/>
    <col min="15781" max="15782" width="17.42578125" style="8" customWidth="1"/>
    <col min="15783" max="15783" width="13.42578125" style="8" customWidth="1"/>
    <col min="15784" max="15784" width="12.7109375" style="8" customWidth="1"/>
    <col min="15785" max="15785" width="14" style="8" customWidth="1"/>
    <col min="15786" max="15786" width="17.28515625" style="8" bestFit="1" customWidth="1"/>
    <col min="15787" max="16029" width="9.140625" style="8"/>
    <col min="16030" max="16030" width="72.5703125" style="8" customWidth="1"/>
    <col min="16031" max="16031" width="7.140625" style="8" customWidth="1"/>
    <col min="16032" max="16032" width="18.28515625" style="8" customWidth="1"/>
    <col min="16033" max="16033" width="16.5703125" style="8" customWidth="1"/>
    <col min="16034" max="16034" width="17.140625" style="8" customWidth="1"/>
    <col min="16035" max="16035" width="13.85546875" style="8" customWidth="1"/>
    <col min="16036" max="16036" width="17.7109375" style="8" customWidth="1"/>
    <col min="16037" max="16038" width="17.42578125" style="8" customWidth="1"/>
    <col min="16039" max="16039" width="13.42578125" style="8" customWidth="1"/>
    <col min="16040" max="16040" width="12.7109375" style="8" customWidth="1"/>
    <col min="16041" max="16041" width="14" style="8" customWidth="1"/>
    <col min="16042" max="16042" width="17.28515625" style="8" bestFit="1" customWidth="1"/>
    <col min="16043" max="16384" width="9.140625" style="8"/>
  </cols>
  <sheetData>
    <row r="1" spans="1:10" ht="13.9" customHeight="1" x14ac:dyDescent="0.3">
      <c r="A1" s="1"/>
      <c r="B1" s="1"/>
      <c r="C1" s="2"/>
      <c r="E1" s="4" t="s">
        <v>0</v>
      </c>
      <c r="F1" s="5"/>
      <c r="G1" s="5"/>
      <c r="H1" s="6"/>
    </row>
    <row r="2" spans="1:10" ht="20.45" customHeight="1" x14ac:dyDescent="0.3">
      <c r="A2" s="1"/>
      <c r="B2" s="1"/>
      <c r="C2" s="2"/>
      <c r="E2" s="137" t="s">
        <v>1</v>
      </c>
      <c r="F2" s="137"/>
      <c r="G2" s="137"/>
      <c r="H2" s="137"/>
      <c r="I2" s="137"/>
      <c r="J2" s="137"/>
    </row>
    <row r="3" spans="1:10" s="7" customFormat="1" ht="16.899999999999999" customHeight="1" x14ac:dyDescent="0.3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0" s="7" customFormat="1" ht="18.75" x14ac:dyDescent="0.3">
      <c r="A4" s="139" t="s">
        <v>97</v>
      </c>
      <c r="B4" s="139"/>
      <c r="C4" s="139"/>
      <c r="D4" s="139"/>
      <c r="E4" s="139"/>
      <c r="F4" s="139"/>
      <c r="G4" s="139"/>
      <c r="H4" s="139"/>
      <c r="I4" s="139"/>
      <c r="J4" s="139"/>
    </row>
    <row r="5" spans="1:10" s="7" customFormat="1" ht="13.15" customHeight="1" x14ac:dyDescent="0.3">
      <c r="A5" s="140" t="s">
        <v>3</v>
      </c>
      <c r="B5" s="140"/>
      <c r="C5" s="140"/>
      <c r="D5" s="140"/>
      <c r="E5" s="140"/>
      <c r="F5" s="140"/>
      <c r="G5" s="140"/>
      <c r="H5" s="140"/>
      <c r="I5" s="140"/>
      <c r="J5" s="140"/>
    </row>
    <row r="6" spans="1:10" s="7" customFormat="1" ht="20.45" customHeight="1" x14ac:dyDescent="0.3">
      <c r="A6" s="141" t="s">
        <v>98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s="7" customFormat="1" ht="19.5" customHeight="1" x14ac:dyDescent="0.3">
      <c r="A7" s="9"/>
      <c r="B7" s="10"/>
      <c r="C7" s="10"/>
      <c r="D7" s="10"/>
      <c r="E7" s="10"/>
      <c r="F7" s="10"/>
      <c r="G7" s="3"/>
      <c r="H7" s="3"/>
      <c r="I7" s="11"/>
      <c r="J7" s="3" t="s">
        <v>4</v>
      </c>
    </row>
    <row r="8" spans="1:10" s="7" customFormat="1" ht="30" customHeight="1" x14ac:dyDescent="0.3">
      <c r="A8" s="132" t="s">
        <v>5</v>
      </c>
      <c r="B8" s="132" t="s">
        <v>6</v>
      </c>
      <c r="C8" s="133" t="s">
        <v>99</v>
      </c>
      <c r="D8" s="134"/>
      <c r="E8" s="134"/>
      <c r="F8" s="135"/>
      <c r="G8" s="136" t="s">
        <v>7</v>
      </c>
      <c r="H8" s="136"/>
      <c r="I8" s="136"/>
      <c r="J8" s="136"/>
    </row>
    <row r="9" spans="1:10" s="7" customFormat="1" ht="36" customHeight="1" x14ac:dyDescent="0.3">
      <c r="A9" s="132"/>
      <c r="B9" s="132"/>
      <c r="C9" s="12" t="s">
        <v>8</v>
      </c>
      <c r="D9" s="12" t="s">
        <v>9</v>
      </c>
      <c r="E9" s="12" t="s">
        <v>10</v>
      </c>
      <c r="F9" s="13" t="s">
        <v>11</v>
      </c>
      <c r="G9" s="12" t="s">
        <v>8</v>
      </c>
      <c r="H9" s="12" t="s">
        <v>9</v>
      </c>
      <c r="I9" s="14" t="s">
        <v>10</v>
      </c>
      <c r="J9" s="15" t="s">
        <v>11</v>
      </c>
    </row>
    <row r="10" spans="1:10" s="7" customFormat="1" x14ac:dyDescent="0.3">
      <c r="A10" s="16" t="s">
        <v>12</v>
      </c>
      <c r="B10" s="16" t="s">
        <v>13</v>
      </c>
      <c r="C10" s="16">
        <v>3</v>
      </c>
      <c r="D10" s="16">
        <v>4</v>
      </c>
      <c r="E10" s="16">
        <v>5</v>
      </c>
      <c r="F10" s="17">
        <v>6</v>
      </c>
      <c r="G10" s="18">
        <v>7</v>
      </c>
      <c r="H10" s="19">
        <v>8</v>
      </c>
      <c r="I10" s="19">
        <v>9</v>
      </c>
      <c r="J10" s="19">
        <v>10</v>
      </c>
    </row>
    <row r="11" spans="1:10" s="7" customFormat="1" ht="13.9" customHeight="1" x14ac:dyDescent="0.3">
      <c r="A11" s="115" t="s">
        <v>14</v>
      </c>
      <c r="B11" s="116"/>
      <c r="C11" s="116"/>
      <c r="D11" s="116"/>
      <c r="E11" s="116"/>
      <c r="F11" s="116"/>
      <c r="G11" s="116"/>
      <c r="H11" s="116"/>
      <c r="I11" s="116"/>
      <c r="J11" s="117"/>
    </row>
    <row r="12" spans="1:10" s="7" customFormat="1" ht="13.9" customHeight="1" x14ac:dyDescent="0.3">
      <c r="A12" s="20" t="s">
        <v>15</v>
      </c>
      <c r="B12" s="21" t="s">
        <v>16</v>
      </c>
      <c r="C12" s="62">
        <f>C13+C14</f>
        <v>197653932</v>
      </c>
      <c r="D12" s="62">
        <f>D13+D14</f>
        <v>195040091</v>
      </c>
      <c r="E12" s="62">
        <f t="shared" ref="E12:E26" si="0">D12-C12</f>
        <v>-2613841</v>
      </c>
      <c r="F12" s="63">
        <f t="shared" ref="F12:F26" si="1">(D12/C12)*100</f>
        <v>98.677566910229743</v>
      </c>
      <c r="G12" s="62">
        <f>G13+G14</f>
        <v>340653932</v>
      </c>
      <c r="H12" s="62">
        <f>H13+H14</f>
        <v>347948409</v>
      </c>
      <c r="I12" s="62">
        <f t="shared" ref="I12:I26" si="2">H12-G12</f>
        <v>7294477</v>
      </c>
      <c r="J12" s="64">
        <f t="shared" ref="J12:J26" si="3">(H12/G12)*100</f>
        <v>102.14131595580702</v>
      </c>
    </row>
    <row r="13" spans="1:10" s="3" customFormat="1" x14ac:dyDescent="0.3">
      <c r="A13" s="22" t="s">
        <v>17</v>
      </c>
      <c r="B13" s="23" t="s">
        <v>18</v>
      </c>
      <c r="C13" s="65">
        <v>197653932</v>
      </c>
      <c r="D13" s="66">
        <v>195040091</v>
      </c>
      <c r="E13" s="62">
        <f t="shared" si="0"/>
        <v>-2613841</v>
      </c>
      <c r="F13" s="63">
        <f t="shared" si="1"/>
        <v>98.677566910229743</v>
      </c>
      <c r="G13" s="67">
        <v>340653932</v>
      </c>
      <c r="H13" s="67">
        <v>347948409</v>
      </c>
      <c r="I13" s="62">
        <f t="shared" si="2"/>
        <v>7294477</v>
      </c>
      <c r="J13" s="64">
        <f t="shared" si="3"/>
        <v>102.14131595580702</v>
      </c>
    </row>
    <row r="14" spans="1:10" s="3" customFormat="1" x14ac:dyDescent="0.3">
      <c r="A14" s="24" t="s">
        <v>19</v>
      </c>
      <c r="B14" s="25" t="s">
        <v>20</v>
      </c>
      <c r="C14" s="68">
        <v>0</v>
      </c>
      <c r="D14" s="68"/>
      <c r="E14" s="62">
        <f t="shared" si="0"/>
        <v>0</v>
      </c>
      <c r="F14" s="63" t="e">
        <f t="shared" si="1"/>
        <v>#DIV/0!</v>
      </c>
      <c r="G14" s="69"/>
      <c r="H14" s="70"/>
      <c r="I14" s="62">
        <f t="shared" si="2"/>
        <v>0</v>
      </c>
      <c r="J14" s="64" t="e">
        <f t="shared" si="3"/>
        <v>#DIV/0!</v>
      </c>
    </row>
    <row r="15" spans="1:10" s="3" customFormat="1" x14ac:dyDescent="0.3">
      <c r="A15" s="26" t="s">
        <v>21</v>
      </c>
      <c r="B15" s="27" t="s">
        <v>22</v>
      </c>
      <c r="C15" s="71">
        <f>C16</f>
        <v>13041794</v>
      </c>
      <c r="D15" s="71">
        <f>D16</f>
        <v>10937594</v>
      </c>
      <c r="E15" s="72">
        <f t="shared" si="0"/>
        <v>-2104200</v>
      </c>
      <c r="F15" s="73">
        <f t="shared" si="1"/>
        <v>83.865716633769864</v>
      </c>
      <c r="G15" s="71">
        <f>G16</f>
        <v>43641794</v>
      </c>
      <c r="H15" s="71">
        <f>H16</f>
        <v>22615729</v>
      </c>
      <c r="I15" s="72">
        <f t="shared" si="2"/>
        <v>-21026065</v>
      </c>
      <c r="J15" s="74">
        <f t="shared" si="3"/>
        <v>51.821263351364522</v>
      </c>
    </row>
    <row r="16" spans="1:10" s="3" customFormat="1" ht="44.25" customHeight="1" x14ac:dyDescent="0.3">
      <c r="A16" s="28" t="s">
        <v>23</v>
      </c>
      <c r="B16" s="29" t="s">
        <v>24</v>
      </c>
      <c r="C16" s="75">
        <v>13041794</v>
      </c>
      <c r="D16" s="76">
        <v>10937594</v>
      </c>
      <c r="E16" s="72">
        <f t="shared" si="0"/>
        <v>-2104200</v>
      </c>
      <c r="F16" s="73">
        <f t="shared" si="1"/>
        <v>83.865716633769864</v>
      </c>
      <c r="G16" s="76">
        <v>43641794</v>
      </c>
      <c r="H16" s="76">
        <v>22615729</v>
      </c>
      <c r="I16" s="62">
        <f t="shared" si="2"/>
        <v>-21026065</v>
      </c>
      <c r="J16" s="64">
        <f t="shared" si="3"/>
        <v>51.821263351364522</v>
      </c>
    </row>
    <row r="17" spans="1:10" s="3" customFormat="1" x14ac:dyDescent="0.3">
      <c r="A17" s="30" t="s">
        <v>25</v>
      </c>
      <c r="B17" s="77">
        <v>1030</v>
      </c>
      <c r="C17" s="78">
        <f>C18+C19+C20+C21+C22+C23+C24+C25+C26</f>
        <v>14326608</v>
      </c>
      <c r="D17" s="78">
        <f>D18+D19+D20+D21+D22+D23+D24+D25+D26</f>
        <v>46478546</v>
      </c>
      <c r="E17" s="62">
        <f t="shared" si="0"/>
        <v>32151938</v>
      </c>
      <c r="F17" s="64">
        <f t="shared" si="1"/>
        <v>324.42114700143958</v>
      </c>
      <c r="G17" s="78">
        <f>G18+G19+G20+G21+G22+G23+G24+G25+G26</f>
        <v>17978108</v>
      </c>
      <c r="H17" s="78">
        <f>H18+H19+H20+H21+H22+H23+H24+H25+H26</f>
        <v>61880257</v>
      </c>
      <c r="I17" s="62">
        <f t="shared" si="2"/>
        <v>43902149</v>
      </c>
      <c r="J17" s="64">
        <f t="shared" si="3"/>
        <v>344.19782660110843</v>
      </c>
    </row>
    <row r="18" spans="1:10" s="3" customFormat="1" ht="32.25" x14ac:dyDescent="0.3">
      <c r="A18" s="31" t="s">
        <v>26</v>
      </c>
      <c r="B18" s="79">
        <v>1031</v>
      </c>
      <c r="C18" s="80">
        <v>0</v>
      </c>
      <c r="D18" s="80"/>
      <c r="E18" s="62">
        <f t="shared" si="0"/>
        <v>0</v>
      </c>
      <c r="F18" s="81" t="e">
        <f t="shared" si="1"/>
        <v>#DIV/0!</v>
      </c>
      <c r="G18" s="80"/>
      <c r="H18" s="82"/>
      <c r="I18" s="62">
        <f t="shared" si="2"/>
        <v>0</v>
      </c>
      <c r="J18" s="64" t="e">
        <f t="shared" si="3"/>
        <v>#DIV/0!</v>
      </c>
    </row>
    <row r="19" spans="1:10" ht="32.25" x14ac:dyDescent="0.3">
      <c r="A19" s="31" t="s">
        <v>27</v>
      </c>
      <c r="B19" s="79">
        <v>1032</v>
      </c>
      <c r="C19" s="83">
        <v>1538200</v>
      </c>
      <c r="D19" s="80">
        <v>1072846</v>
      </c>
      <c r="E19" s="62">
        <f t="shared" si="0"/>
        <v>-465354</v>
      </c>
      <c r="F19" s="63">
        <f t="shared" si="1"/>
        <v>69.74684696398387</v>
      </c>
      <c r="G19" s="80">
        <v>4097200</v>
      </c>
      <c r="H19" s="82">
        <v>3660605</v>
      </c>
      <c r="I19" s="62">
        <f t="shared" si="2"/>
        <v>-436595</v>
      </c>
      <c r="J19" s="64">
        <f t="shared" si="3"/>
        <v>89.344064238992488</v>
      </c>
    </row>
    <row r="20" spans="1:10" x14ac:dyDescent="0.3">
      <c r="A20" s="32" t="s">
        <v>28</v>
      </c>
      <c r="B20" s="79">
        <v>1033</v>
      </c>
      <c r="C20" s="84">
        <v>7385652</v>
      </c>
      <c r="D20" s="80">
        <v>27502485</v>
      </c>
      <c r="E20" s="62">
        <f t="shared" si="0"/>
        <v>20116833</v>
      </c>
      <c r="F20" s="63">
        <f t="shared" si="1"/>
        <v>372.37721192387619</v>
      </c>
      <c r="G20" s="80">
        <v>7385652</v>
      </c>
      <c r="H20" s="82">
        <v>34888137</v>
      </c>
      <c r="I20" s="62">
        <f t="shared" si="2"/>
        <v>27502485</v>
      </c>
      <c r="J20" s="64">
        <f t="shared" si="3"/>
        <v>472.37721192387625</v>
      </c>
    </row>
    <row r="21" spans="1:10" x14ac:dyDescent="0.3">
      <c r="A21" s="31" t="s">
        <v>29</v>
      </c>
      <c r="B21" s="79">
        <v>1034</v>
      </c>
      <c r="C21" s="84"/>
      <c r="D21" s="80"/>
      <c r="E21" s="62">
        <f t="shared" si="0"/>
        <v>0</v>
      </c>
      <c r="F21" s="63" t="e">
        <f t="shared" si="1"/>
        <v>#DIV/0!</v>
      </c>
      <c r="G21" s="85"/>
      <c r="H21" s="82"/>
      <c r="I21" s="62">
        <f t="shared" si="2"/>
        <v>0</v>
      </c>
      <c r="J21" s="64" t="e">
        <f t="shared" si="3"/>
        <v>#DIV/0!</v>
      </c>
    </row>
    <row r="22" spans="1:10" x14ac:dyDescent="0.3">
      <c r="A22" s="32" t="s">
        <v>30</v>
      </c>
      <c r="B22" s="79">
        <v>1035</v>
      </c>
      <c r="C22" s="86">
        <v>532500</v>
      </c>
      <c r="D22" s="80">
        <v>496591</v>
      </c>
      <c r="E22" s="62">
        <f t="shared" si="0"/>
        <v>-35909</v>
      </c>
      <c r="F22" s="63">
        <f t="shared" si="1"/>
        <v>93.256525821596242</v>
      </c>
      <c r="G22" s="85">
        <v>1065000</v>
      </c>
      <c r="H22" s="82">
        <v>1032897</v>
      </c>
      <c r="I22" s="62">
        <f t="shared" si="2"/>
        <v>-32103</v>
      </c>
      <c r="J22" s="64">
        <f t="shared" si="3"/>
        <v>96.985633802816906</v>
      </c>
    </row>
    <row r="23" spans="1:10" x14ac:dyDescent="0.3">
      <c r="A23" s="28" t="s">
        <v>31</v>
      </c>
      <c r="B23" s="79">
        <v>1036</v>
      </c>
      <c r="C23" s="84">
        <v>300000</v>
      </c>
      <c r="D23" s="87">
        <v>241667</v>
      </c>
      <c r="E23" s="72">
        <f t="shared" si="0"/>
        <v>-58333</v>
      </c>
      <c r="F23" s="73">
        <f t="shared" si="1"/>
        <v>80.555666666666667</v>
      </c>
      <c r="G23" s="87">
        <v>860000</v>
      </c>
      <c r="H23" s="70">
        <v>563405</v>
      </c>
      <c r="I23" s="72">
        <f t="shared" si="2"/>
        <v>-296595</v>
      </c>
      <c r="J23" s="74">
        <f t="shared" si="3"/>
        <v>65.512209302325587</v>
      </c>
    </row>
    <row r="24" spans="1:10" x14ac:dyDescent="0.3">
      <c r="A24" s="33" t="s">
        <v>32</v>
      </c>
      <c r="B24" s="88">
        <v>1037</v>
      </c>
      <c r="C24" s="89">
        <v>1540321</v>
      </c>
      <c r="D24" s="87">
        <v>13651907</v>
      </c>
      <c r="E24" s="72">
        <f t="shared" si="0"/>
        <v>12111586</v>
      </c>
      <c r="F24" s="73">
        <f t="shared" si="1"/>
        <v>886.30272521117354</v>
      </c>
      <c r="G24" s="87">
        <v>1540321</v>
      </c>
      <c r="H24" s="70">
        <v>15192228</v>
      </c>
      <c r="I24" s="72">
        <f t="shared" si="2"/>
        <v>13651907</v>
      </c>
      <c r="J24" s="74">
        <f t="shared" si="3"/>
        <v>986.30272521117354</v>
      </c>
    </row>
    <row r="25" spans="1:10" x14ac:dyDescent="0.3">
      <c r="A25" s="31" t="s">
        <v>33</v>
      </c>
      <c r="B25" s="79">
        <v>1038</v>
      </c>
      <c r="C25" s="90"/>
      <c r="D25" s="80"/>
      <c r="E25" s="72">
        <f t="shared" si="0"/>
        <v>0</v>
      </c>
      <c r="F25" s="73" t="e">
        <f t="shared" si="1"/>
        <v>#DIV/0!</v>
      </c>
      <c r="G25" s="87"/>
      <c r="H25" s="70"/>
      <c r="I25" s="72">
        <f t="shared" si="2"/>
        <v>0</v>
      </c>
      <c r="J25" s="74" t="e">
        <f t="shared" si="3"/>
        <v>#DIV/0!</v>
      </c>
    </row>
    <row r="26" spans="1:10" s="35" customFormat="1" x14ac:dyDescent="0.3">
      <c r="A26" s="31" t="s">
        <v>34</v>
      </c>
      <c r="B26" s="34">
        <v>1039</v>
      </c>
      <c r="C26" s="89">
        <v>3029935</v>
      </c>
      <c r="D26" s="89">
        <v>3513050</v>
      </c>
      <c r="E26" s="72">
        <f t="shared" si="0"/>
        <v>483115</v>
      </c>
      <c r="F26" s="73">
        <f t="shared" si="1"/>
        <v>115.94473148763917</v>
      </c>
      <c r="G26" s="87">
        <v>3029935</v>
      </c>
      <c r="H26" s="70">
        <v>6542985</v>
      </c>
      <c r="I26" s="72">
        <f t="shared" si="2"/>
        <v>3513050</v>
      </c>
      <c r="J26" s="74">
        <f t="shared" si="3"/>
        <v>215.94473148763916</v>
      </c>
    </row>
    <row r="27" spans="1:10" x14ac:dyDescent="0.3">
      <c r="A27" s="118" t="s">
        <v>35</v>
      </c>
      <c r="B27" s="118"/>
      <c r="C27" s="118"/>
      <c r="D27" s="118"/>
      <c r="E27" s="118"/>
      <c r="F27" s="118"/>
      <c r="G27" s="118"/>
      <c r="H27" s="118"/>
      <c r="I27" s="118"/>
      <c r="J27" s="118"/>
    </row>
    <row r="28" spans="1:10" x14ac:dyDescent="0.3">
      <c r="A28" s="36" t="s">
        <v>36</v>
      </c>
      <c r="B28" s="91">
        <v>1040</v>
      </c>
      <c r="C28" s="65">
        <v>102249150</v>
      </c>
      <c r="D28" s="92">
        <v>107915910</v>
      </c>
      <c r="E28" s="78">
        <f t="shared" ref="E28:E40" si="4">D28-C28</f>
        <v>5666760</v>
      </c>
      <c r="F28" s="81">
        <f t="shared" ref="F28:F40" si="5">(D28/C28)*100</f>
        <v>105.54210964100923</v>
      </c>
      <c r="G28" s="92">
        <v>186872300</v>
      </c>
      <c r="H28" s="93">
        <v>207331408</v>
      </c>
      <c r="I28" s="78">
        <f t="shared" ref="I28:I40" si="6">H28-G28</f>
        <v>20459108</v>
      </c>
      <c r="J28" s="94">
        <f t="shared" ref="J28:J40" si="7">(H28/G28)*100</f>
        <v>110.94817583986499</v>
      </c>
    </row>
    <row r="29" spans="1:10" x14ac:dyDescent="0.3">
      <c r="A29" s="37" t="s">
        <v>37</v>
      </c>
      <c r="B29" s="95">
        <v>1050</v>
      </c>
      <c r="C29" s="96">
        <v>22494841</v>
      </c>
      <c r="D29" s="97">
        <v>23491152</v>
      </c>
      <c r="E29" s="62">
        <f t="shared" si="4"/>
        <v>996311</v>
      </c>
      <c r="F29" s="63">
        <f t="shared" si="5"/>
        <v>104.42906442414952</v>
      </c>
      <c r="G29" s="97">
        <v>41111934</v>
      </c>
      <c r="H29" s="98">
        <v>45194388</v>
      </c>
      <c r="I29" s="62">
        <f t="shared" si="6"/>
        <v>4082454</v>
      </c>
      <c r="J29" s="64">
        <f t="shared" si="7"/>
        <v>109.93009475058994</v>
      </c>
    </row>
    <row r="30" spans="1:10" x14ac:dyDescent="0.3">
      <c r="A30" s="37" t="s">
        <v>38</v>
      </c>
      <c r="B30" s="95">
        <v>1060</v>
      </c>
      <c r="C30" s="84">
        <v>1500000</v>
      </c>
      <c r="D30" s="97">
        <v>6133088</v>
      </c>
      <c r="E30" s="62">
        <f t="shared" si="4"/>
        <v>4633088</v>
      </c>
      <c r="F30" s="63">
        <f t="shared" si="5"/>
        <v>408.87253333333337</v>
      </c>
      <c r="G30" s="97">
        <v>3038400</v>
      </c>
      <c r="H30" s="82">
        <v>7297094</v>
      </c>
      <c r="I30" s="62">
        <f t="shared" si="6"/>
        <v>4258694</v>
      </c>
      <c r="J30" s="64">
        <f t="shared" si="7"/>
        <v>240.16238809899946</v>
      </c>
    </row>
    <row r="31" spans="1:10" x14ac:dyDescent="0.3">
      <c r="A31" s="37" t="s">
        <v>39</v>
      </c>
      <c r="B31" s="95">
        <v>1070</v>
      </c>
      <c r="C31" s="84">
        <v>70000000</v>
      </c>
      <c r="D31" s="97">
        <v>76489883</v>
      </c>
      <c r="E31" s="62">
        <f t="shared" si="4"/>
        <v>6489883</v>
      </c>
      <c r="F31" s="63">
        <f t="shared" si="5"/>
        <v>109.27126142857142</v>
      </c>
      <c r="G31" s="97">
        <v>95000000</v>
      </c>
      <c r="H31" s="82">
        <v>155258961</v>
      </c>
      <c r="I31" s="62">
        <f t="shared" si="6"/>
        <v>60258961</v>
      </c>
      <c r="J31" s="64">
        <f t="shared" si="7"/>
        <v>163.43048526315789</v>
      </c>
    </row>
    <row r="32" spans="1:10" x14ac:dyDescent="0.3">
      <c r="A32" s="37" t="s">
        <v>40</v>
      </c>
      <c r="B32" s="95">
        <v>1080</v>
      </c>
      <c r="C32" s="84">
        <v>1000000</v>
      </c>
      <c r="D32" s="97">
        <v>5394442</v>
      </c>
      <c r="E32" s="62">
        <f t="shared" si="4"/>
        <v>4394442</v>
      </c>
      <c r="F32" s="63">
        <f t="shared" si="5"/>
        <v>539.44420000000002</v>
      </c>
      <c r="G32" s="97">
        <v>16000000</v>
      </c>
      <c r="H32" s="82">
        <v>11172885</v>
      </c>
      <c r="I32" s="62">
        <f t="shared" si="6"/>
        <v>-4827115</v>
      </c>
      <c r="J32" s="64">
        <f t="shared" si="7"/>
        <v>69.830531250000007</v>
      </c>
    </row>
    <row r="33" spans="1:10" x14ac:dyDescent="0.3">
      <c r="A33" s="37" t="s">
        <v>41</v>
      </c>
      <c r="B33" s="95">
        <v>1090</v>
      </c>
      <c r="C33" s="84">
        <v>9400000</v>
      </c>
      <c r="D33" s="97">
        <v>13282178</v>
      </c>
      <c r="E33" s="62">
        <f t="shared" si="4"/>
        <v>3882178</v>
      </c>
      <c r="F33" s="63">
        <f t="shared" si="5"/>
        <v>141.29976595744679</v>
      </c>
      <c r="G33" s="97">
        <v>16800000</v>
      </c>
      <c r="H33" s="82">
        <v>22314428</v>
      </c>
      <c r="I33" s="62">
        <f t="shared" si="6"/>
        <v>5514428</v>
      </c>
      <c r="J33" s="64">
        <f t="shared" si="7"/>
        <v>132.8239761904762</v>
      </c>
    </row>
    <row r="34" spans="1:10" x14ac:dyDescent="0.3">
      <c r="A34" s="37" t="s">
        <v>42</v>
      </c>
      <c r="B34" s="95">
        <v>1100</v>
      </c>
      <c r="C34" s="84">
        <v>12500</v>
      </c>
      <c r="D34" s="97">
        <v>2200</v>
      </c>
      <c r="E34" s="62">
        <f t="shared" si="4"/>
        <v>-10300</v>
      </c>
      <c r="F34" s="63">
        <f t="shared" si="5"/>
        <v>17.599999999999998</v>
      </c>
      <c r="G34" s="97">
        <v>25000</v>
      </c>
      <c r="H34" s="82">
        <v>5500</v>
      </c>
      <c r="I34" s="62">
        <f t="shared" si="6"/>
        <v>-19500</v>
      </c>
      <c r="J34" s="64">
        <f t="shared" si="7"/>
        <v>22</v>
      </c>
    </row>
    <row r="35" spans="1:10" x14ac:dyDescent="0.3">
      <c r="A35" s="37" t="s">
        <v>43</v>
      </c>
      <c r="B35" s="95">
        <v>1110</v>
      </c>
      <c r="C35" s="84">
        <v>7645400</v>
      </c>
      <c r="D35" s="97">
        <v>8183407</v>
      </c>
      <c r="E35" s="62">
        <f t="shared" si="4"/>
        <v>538007</v>
      </c>
      <c r="F35" s="63">
        <f t="shared" si="5"/>
        <v>107.0370026421116</v>
      </c>
      <c r="G35" s="97">
        <v>23645400</v>
      </c>
      <c r="H35" s="82">
        <v>19182684</v>
      </c>
      <c r="I35" s="62">
        <f t="shared" si="6"/>
        <v>-4462716</v>
      </c>
      <c r="J35" s="64">
        <f t="shared" si="7"/>
        <v>81.126493948082924</v>
      </c>
    </row>
    <row r="36" spans="1:10" ht="31.5" x14ac:dyDescent="0.3">
      <c r="A36" s="38" t="s">
        <v>44</v>
      </c>
      <c r="B36" s="95">
        <v>1120</v>
      </c>
      <c r="C36" s="83">
        <v>37500</v>
      </c>
      <c r="D36" s="97">
        <v>27810</v>
      </c>
      <c r="E36" s="62">
        <f t="shared" si="4"/>
        <v>-9690</v>
      </c>
      <c r="F36" s="63">
        <f t="shared" si="5"/>
        <v>74.16</v>
      </c>
      <c r="G36" s="97">
        <v>75000</v>
      </c>
      <c r="H36" s="99">
        <v>44010</v>
      </c>
      <c r="I36" s="62">
        <f t="shared" si="6"/>
        <v>-30990</v>
      </c>
      <c r="J36" s="64">
        <f t="shared" si="7"/>
        <v>58.68</v>
      </c>
    </row>
    <row r="37" spans="1:10" x14ac:dyDescent="0.3">
      <c r="A37" s="38" t="s">
        <v>45</v>
      </c>
      <c r="B37" s="95">
        <v>1130</v>
      </c>
      <c r="C37" s="84">
        <v>519825</v>
      </c>
      <c r="D37" s="97">
        <v>509948</v>
      </c>
      <c r="E37" s="62">
        <f t="shared" si="4"/>
        <v>-9877</v>
      </c>
      <c r="F37" s="63">
        <f t="shared" si="5"/>
        <v>98.099937478959262</v>
      </c>
      <c r="G37" s="97">
        <v>999548</v>
      </c>
      <c r="H37" s="82">
        <v>1029722</v>
      </c>
      <c r="I37" s="62">
        <f t="shared" si="6"/>
        <v>30174</v>
      </c>
      <c r="J37" s="64">
        <f t="shared" si="7"/>
        <v>103.01876448154566</v>
      </c>
    </row>
    <row r="38" spans="1:10" x14ac:dyDescent="0.3">
      <c r="A38" s="37" t="s">
        <v>46</v>
      </c>
      <c r="B38" s="95">
        <v>1140</v>
      </c>
      <c r="C38" s="84">
        <v>602095</v>
      </c>
      <c r="D38" s="97">
        <v>1292722</v>
      </c>
      <c r="E38" s="62">
        <f t="shared" si="4"/>
        <v>690627</v>
      </c>
      <c r="F38" s="63">
        <f t="shared" si="5"/>
        <v>214.70399189496675</v>
      </c>
      <c r="G38" s="97">
        <v>1051520</v>
      </c>
      <c r="H38" s="82">
        <v>1894817</v>
      </c>
      <c r="I38" s="62">
        <f t="shared" si="6"/>
        <v>843297</v>
      </c>
      <c r="J38" s="64">
        <f t="shared" si="7"/>
        <v>180.19790398660987</v>
      </c>
    </row>
    <row r="39" spans="1:10" x14ac:dyDescent="0.3">
      <c r="A39" s="39" t="s">
        <v>47</v>
      </c>
      <c r="B39" s="100">
        <v>1170</v>
      </c>
      <c r="C39" s="67">
        <f>C12+C15+C17+C42+C53</f>
        <v>225022334</v>
      </c>
      <c r="D39" s="67">
        <f>D12+D15+D17+D42+D53</f>
        <v>252456231</v>
      </c>
      <c r="E39" s="62">
        <f t="shared" si="4"/>
        <v>27433897</v>
      </c>
      <c r="F39" s="63">
        <f t="shared" si="5"/>
        <v>112.19163294253272</v>
      </c>
      <c r="G39" s="67">
        <f>G12+G15+G17+G42+G53</f>
        <v>402273834</v>
      </c>
      <c r="H39" s="67">
        <f>H12+H15+H17+H42+H53</f>
        <v>432444395</v>
      </c>
      <c r="I39" s="62">
        <f t="shared" si="6"/>
        <v>30170561</v>
      </c>
      <c r="J39" s="64">
        <f t="shared" si="7"/>
        <v>107.50000582936249</v>
      </c>
    </row>
    <row r="40" spans="1:10" x14ac:dyDescent="0.3">
      <c r="A40" s="39" t="s">
        <v>48</v>
      </c>
      <c r="B40" s="100">
        <v>1180</v>
      </c>
      <c r="C40" s="67">
        <f>C28+C29+C30+C31+C32+C33+C34+C35+C36+C37+C38+C45+C58</f>
        <v>223217650</v>
      </c>
      <c r="D40" s="67">
        <f>D28+D29+D30+D31+D32+D33+D34+D35+D36+D37+D38+D45+D58</f>
        <v>264032389</v>
      </c>
      <c r="E40" s="62">
        <f t="shared" si="4"/>
        <v>40814739</v>
      </c>
      <c r="F40" s="63">
        <f t="shared" si="5"/>
        <v>118.28472748458736</v>
      </c>
      <c r="G40" s="67">
        <f>G28+G29+G30+G31+G32+G33+G34+G35+G36+G37+G38+G45+G58</f>
        <v>400375441</v>
      </c>
      <c r="H40" s="67">
        <f>H28+H29+H30+H31+H32+H33+H34+H35+H36+H37+H38+H45+H58</f>
        <v>493126884</v>
      </c>
      <c r="I40" s="62">
        <f t="shared" si="6"/>
        <v>92751443</v>
      </c>
      <c r="J40" s="64">
        <f t="shared" si="7"/>
        <v>123.16611697469226</v>
      </c>
    </row>
    <row r="41" spans="1:10" x14ac:dyDescent="0.3">
      <c r="A41" s="119" t="s">
        <v>49</v>
      </c>
      <c r="B41" s="120"/>
      <c r="C41" s="120"/>
      <c r="D41" s="120"/>
      <c r="E41" s="120"/>
      <c r="F41" s="120"/>
      <c r="G41" s="120"/>
      <c r="H41" s="120"/>
      <c r="I41" s="120"/>
      <c r="J41" s="121"/>
    </row>
    <row r="42" spans="1:10" x14ac:dyDescent="0.3">
      <c r="A42" s="40" t="s">
        <v>50</v>
      </c>
      <c r="B42" s="101">
        <v>2010</v>
      </c>
      <c r="C42" s="62">
        <f>C43+C44</f>
        <v>0</v>
      </c>
      <c r="D42" s="62">
        <f>D43+D44</f>
        <v>0</v>
      </c>
      <c r="E42" s="62">
        <f t="shared" ref="E42:E51" si="8">D42-C42</f>
        <v>0</v>
      </c>
      <c r="F42" s="63" t="e">
        <f t="shared" ref="F42:F51" si="9">(D42/C42)*100</f>
        <v>#DIV/0!</v>
      </c>
      <c r="G42" s="62">
        <f>G43+G44</f>
        <v>0</v>
      </c>
      <c r="H42" s="62">
        <f>H43+H44</f>
        <v>0</v>
      </c>
      <c r="I42" s="62">
        <f t="shared" ref="I42:I51" si="10">H42-G42</f>
        <v>0</v>
      </c>
      <c r="J42" s="64" t="e">
        <f t="shared" ref="J42:J51" si="11">(H42/G42)*100</f>
        <v>#DIV/0!</v>
      </c>
    </row>
    <row r="43" spans="1:10" ht="31.5" x14ac:dyDescent="0.3">
      <c r="A43" s="41" t="s">
        <v>51</v>
      </c>
      <c r="B43" s="79">
        <v>2011</v>
      </c>
      <c r="C43" s="62"/>
      <c r="D43" s="62"/>
      <c r="E43" s="62">
        <f t="shared" si="8"/>
        <v>0</v>
      </c>
      <c r="F43" s="63" t="e">
        <f t="shared" si="9"/>
        <v>#DIV/0!</v>
      </c>
      <c r="G43" s="62"/>
      <c r="H43" s="62"/>
      <c r="I43" s="62">
        <f t="shared" si="10"/>
        <v>0</v>
      </c>
      <c r="J43" s="64" t="e">
        <f t="shared" si="11"/>
        <v>#DIV/0!</v>
      </c>
    </row>
    <row r="44" spans="1:10" x14ac:dyDescent="0.3">
      <c r="A44" s="41" t="s">
        <v>52</v>
      </c>
      <c r="B44" s="79">
        <v>2012</v>
      </c>
      <c r="C44" s="62"/>
      <c r="D44" s="62"/>
      <c r="E44" s="62">
        <f t="shared" si="8"/>
        <v>0</v>
      </c>
      <c r="F44" s="63" t="e">
        <f t="shared" si="9"/>
        <v>#DIV/0!</v>
      </c>
      <c r="G44" s="62"/>
      <c r="H44" s="62"/>
      <c r="I44" s="62">
        <f t="shared" si="10"/>
        <v>0</v>
      </c>
      <c r="J44" s="64" t="e">
        <f t="shared" si="11"/>
        <v>#DIV/0!</v>
      </c>
    </row>
    <row r="45" spans="1:10" x14ac:dyDescent="0.3">
      <c r="A45" s="40" t="s">
        <v>53</v>
      </c>
      <c r="B45" s="102">
        <v>3010</v>
      </c>
      <c r="C45" s="103">
        <f>C46+C47+C48+C49+C50+C51</f>
        <v>7756339</v>
      </c>
      <c r="D45" s="103">
        <f>D46+D47+D48+D49+D50+D51</f>
        <v>21309649</v>
      </c>
      <c r="E45" s="62">
        <f t="shared" si="8"/>
        <v>13553310</v>
      </c>
      <c r="F45" s="63">
        <f t="shared" si="9"/>
        <v>274.73849453975646</v>
      </c>
      <c r="G45" s="103">
        <f>G46+G47+G48+G49+G50+G51</f>
        <v>15756339</v>
      </c>
      <c r="H45" s="103">
        <f>H46+H47+H48+H49+H50+H51</f>
        <v>22400987</v>
      </c>
      <c r="I45" s="62">
        <f t="shared" si="10"/>
        <v>6644648</v>
      </c>
      <c r="J45" s="64">
        <f t="shared" si="11"/>
        <v>142.17126833841286</v>
      </c>
    </row>
    <row r="46" spans="1:10" x14ac:dyDescent="0.3">
      <c r="A46" s="42" t="s">
        <v>54</v>
      </c>
      <c r="B46" s="95">
        <v>3011</v>
      </c>
      <c r="C46" s="97"/>
      <c r="D46" s="97">
        <v>0</v>
      </c>
      <c r="E46" s="62">
        <f t="shared" si="8"/>
        <v>0</v>
      </c>
      <c r="F46" s="63" t="e">
        <f t="shared" si="9"/>
        <v>#DIV/0!</v>
      </c>
      <c r="G46" s="98"/>
      <c r="H46" s="82"/>
      <c r="I46" s="62">
        <f t="shared" si="10"/>
        <v>0</v>
      </c>
      <c r="J46" s="64" t="e">
        <f t="shared" si="11"/>
        <v>#DIV/0!</v>
      </c>
    </row>
    <row r="47" spans="1:10" x14ac:dyDescent="0.3">
      <c r="A47" s="42" t="s">
        <v>55</v>
      </c>
      <c r="B47" s="95">
        <v>3012</v>
      </c>
      <c r="C47" s="84">
        <v>6000000</v>
      </c>
      <c r="D47" s="80">
        <v>16619850</v>
      </c>
      <c r="E47" s="62">
        <f t="shared" si="8"/>
        <v>10619850</v>
      </c>
      <c r="F47" s="63">
        <f t="shared" si="9"/>
        <v>276.9975</v>
      </c>
      <c r="G47" s="98">
        <v>14000000</v>
      </c>
      <c r="H47" s="82">
        <v>16654849</v>
      </c>
      <c r="I47" s="62">
        <f t="shared" si="10"/>
        <v>2654849</v>
      </c>
      <c r="J47" s="64">
        <f t="shared" si="11"/>
        <v>118.96320714285716</v>
      </c>
    </row>
    <row r="48" spans="1:10" x14ac:dyDescent="0.3">
      <c r="A48" s="42" t="s">
        <v>56</v>
      </c>
      <c r="B48" s="95">
        <v>3013</v>
      </c>
      <c r="C48" s="84">
        <v>1056339</v>
      </c>
      <c r="D48" s="97">
        <v>3200787</v>
      </c>
      <c r="E48" s="62">
        <f t="shared" si="8"/>
        <v>2144448</v>
      </c>
      <c r="F48" s="63">
        <f t="shared" si="9"/>
        <v>303.00755723304735</v>
      </c>
      <c r="G48" s="98">
        <v>1056339</v>
      </c>
      <c r="H48" s="82">
        <v>4257126</v>
      </c>
      <c r="I48" s="62">
        <f t="shared" si="10"/>
        <v>3200787</v>
      </c>
      <c r="J48" s="64">
        <f t="shared" si="11"/>
        <v>403.00755723304735</v>
      </c>
    </row>
    <row r="49" spans="1:10" x14ac:dyDescent="0.3">
      <c r="A49" s="42" t="s">
        <v>57</v>
      </c>
      <c r="B49" s="95">
        <v>3014</v>
      </c>
      <c r="C49" s="97"/>
      <c r="D49" s="97"/>
      <c r="E49" s="62">
        <f t="shared" si="8"/>
        <v>0</v>
      </c>
      <c r="F49" s="63" t="e">
        <f t="shared" si="9"/>
        <v>#DIV/0!</v>
      </c>
      <c r="G49" s="98"/>
      <c r="H49" s="82"/>
      <c r="I49" s="62">
        <f t="shared" si="10"/>
        <v>0</v>
      </c>
      <c r="J49" s="64" t="e">
        <f t="shared" si="11"/>
        <v>#DIV/0!</v>
      </c>
    </row>
    <row r="50" spans="1:10" ht="31.5" x14ac:dyDescent="0.3">
      <c r="A50" s="42" t="s">
        <v>58</v>
      </c>
      <c r="B50" s="95">
        <v>3015</v>
      </c>
      <c r="C50" s="97"/>
      <c r="D50" s="97"/>
      <c r="E50" s="62">
        <f t="shared" si="8"/>
        <v>0</v>
      </c>
      <c r="F50" s="63" t="e">
        <f t="shared" si="9"/>
        <v>#DIV/0!</v>
      </c>
      <c r="G50" s="98"/>
      <c r="H50" s="82"/>
      <c r="I50" s="62">
        <f t="shared" si="10"/>
        <v>0</v>
      </c>
      <c r="J50" s="64" t="e">
        <f t="shared" si="11"/>
        <v>#DIV/0!</v>
      </c>
    </row>
    <row r="51" spans="1:10" x14ac:dyDescent="0.3">
      <c r="A51" s="42" t="s">
        <v>59</v>
      </c>
      <c r="B51" s="95">
        <v>3016</v>
      </c>
      <c r="C51" s="97">
        <v>700000</v>
      </c>
      <c r="D51" s="97">
        <v>1489012</v>
      </c>
      <c r="E51" s="62">
        <f t="shared" si="8"/>
        <v>789012</v>
      </c>
      <c r="F51" s="63">
        <f t="shared" si="9"/>
        <v>212.71600000000001</v>
      </c>
      <c r="G51" s="98">
        <v>700000</v>
      </c>
      <c r="H51" s="82">
        <v>1489012</v>
      </c>
      <c r="I51" s="62">
        <f t="shared" si="10"/>
        <v>789012</v>
      </c>
      <c r="J51" s="64">
        <f t="shared" si="11"/>
        <v>212.71600000000001</v>
      </c>
    </row>
    <row r="52" spans="1:10" x14ac:dyDescent="0.3">
      <c r="A52" s="119" t="s">
        <v>60</v>
      </c>
      <c r="B52" s="120"/>
      <c r="C52" s="120"/>
      <c r="D52" s="120"/>
      <c r="E52" s="120"/>
      <c r="F52" s="120"/>
      <c r="G52" s="120"/>
      <c r="H52" s="120"/>
      <c r="I52" s="120"/>
      <c r="J52" s="122"/>
    </row>
    <row r="53" spans="1:10" x14ac:dyDescent="0.3">
      <c r="A53" s="43" t="s">
        <v>61</v>
      </c>
      <c r="B53" s="101">
        <v>4010</v>
      </c>
      <c r="C53" s="104">
        <f>C54+C55+C56+C57</f>
        <v>0</v>
      </c>
      <c r="D53" s="104">
        <f>D54+D55+D56+D57</f>
        <v>0</v>
      </c>
      <c r="E53" s="62">
        <f t="shared" ref="E53:E62" si="12">D53-C53</f>
        <v>0</v>
      </c>
      <c r="F53" s="63" t="e">
        <f t="shared" ref="F53:F62" si="13">(D53/C53)*100</f>
        <v>#DIV/0!</v>
      </c>
      <c r="G53" s="104">
        <f>G54+G55+G56+G57</f>
        <v>0</v>
      </c>
      <c r="H53" s="104">
        <f>H54+H55+H56+H57</f>
        <v>0</v>
      </c>
      <c r="I53" s="62">
        <f t="shared" ref="I53:I62" si="14">H53-G53</f>
        <v>0</v>
      </c>
      <c r="J53" s="64" t="e">
        <f t="shared" ref="J53:J62" si="15">(H53/G53)*100</f>
        <v>#DIV/0!</v>
      </c>
    </row>
    <row r="54" spans="1:10" x14ac:dyDescent="0.3">
      <c r="A54" s="37" t="s">
        <v>62</v>
      </c>
      <c r="B54" s="91">
        <v>4011</v>
      </c>
      <c r="C54" s="97"/>
      <c r="D54" s="97"/>
      <c r="E54" s="62">
        <f t="shared" si="12"/>
        <v>0</v>
      </c>
      <c r="F54" s="63" t="e">
        <f t="shared" si="13"/>
        <v>#DIV/0!</v>
      </c>
      <c r="G54" s="98"/>
      <c r="H54" s="82"/>
      <c r="I54" s="62">
        <f t="shared" si="14"/>
        <v>0</v>
      </c>
      <c r="J54" s="64" t="e">
        <f t="shared" si="15"/>
        <v>#DIV/0!</v>
      </c>
    </row>
    <row r="55" spans="1:10" x14ac:dyDescent="0.3">
      <c r="A55" s="37" t="s">
        <v>63</v>
      </c>
      <c r="B55" s="95">
        <v>4012</v>
      </c>
      <c r="C55" s="97"/>
      <c r="D55" s="97"/>
      <c r="E55" s="62">
        <f t="shared" si="12"/>
        <v>0</v>
      </c>
      <c r="F55" s="63" t="e">
        <f t="shared" si="13"/>
        <v>#DIV/0!</v>
      </c>
      <c r="G55" s="98"/>
      <c r="H55" s="82"/>
      <c r="I55" s="62">
        <f t="shared" si="14"/>
        <v>0</v>
      </c>
      <c r="J55" s="64" t="e">
        <f t="shared" si="15"/>
        <v>#DIV/0!</v>
      </c>
    </row>
    <row r="56" spans="1:10" x14ac:dyDescent="0.3">
      <c r="A56" s="37" t="s">
        <v>64</v>
      </c>
      <c r="B56" s="95">
        <v>4013</v>
      </c>
      <c r="C56" s="97"/>
      <c r="D56" s="97"/>
      <c r="E56" s="62">
        <f t="shared" si="12"/>
        <v>0</v>
      </c>
      <c r="F56" s="63" t="e">
        <f t="shared" si="13"/>
        <v>#DIV/0!</v>
      </c>
      <c r="G56" s="98"/>
      <c r="H56" s="82"/>
      <c r="I56" s="62">
        <f t="shared" si="14"/>
        <v>0</v>
      </c>
      <c r="J56" s="64" t="e">
        <f t="shared" si="15"/>
        <v>#DIV/0!</v>
      </c>
    </row>
    <row r="57" spans="1:10" x14ac:dyDescent="0.3">
      <c r="A57" s="37" t="s">
        <v>65</v>
      </c>
      <c r="B57" s="95">
        <v>4020</v>
      </c>
      <c r="C57" s="97"/>
      <c r="D57" s="97"/>
      <c r="E57" s="62">
        <f t="shared" si="12"/>
        <v>0</v>
      </c>
      <c r="F57" s="63" t="e">
        <f t="shared" si="13"/>
        <v>#DIV/0!</v>
      </c>
      <c r="G57" s="98"/>
      <c r="H57" s="82"/>
      <c r="I57" s="62">
        <f t="shared" si="14"/>
        <v>0</v>
      </c>
      <c r="J57" s="64" t="e">
        <f t="shared" si="15"/>
        <v>#DIV/0!</v>
      </c>
    </row>
    <row r="58" spans="1:10" x14ac:dyDescent="0.3">
      <c r="A58" s="39" t="s">
        <v>66</v>
      </c>
      <c r="B58" s="100">
        <v>4030</v>
      </c>
      <c r="C58" s="67">
        <f>C59+C60+C61+C62</f>
        <v>0</v>
      </c>
      <c r="D58" s="67">
        <f>D59+D60+D61+D62</f>
        <v>0</v>
      </c>
      <c r="E58" s="62">
        <f t="shared" si="12"/>
        <v>0</v>
      </c>
      <c r="F58" s="63" t="e">
        <f t="shared" si="13"/>
        <v>#DIV/0!</v>
      </c>
      <c r="G58" s="67">
        <f>G59+G60+G61+G62</f>
        <v>0</v>
      </c>
      <c r="H58" s="67">
        <f>H59+H60+H61+H62</f>
        <v>0</v>
      </c>
      <c r="I58" s="62">
        <f t="shared" si="14"/>
        <v>0</v>
      </c>
      <c r="J58" s="64" t="e">
        <f t="shared" si="15"/>
        <v>#DIV/0!</v>
      </c>
    </row>
    <row r="59" spans="1:10" x14ac:dyDescent="0.3">
      <c r="A59" s="37" t="s">
        <v>62</v>
      </c>
      <c r="B59" s="95">
        <v>4031</v>
      </c>
      <c r="C59" s="97"/>
      <c r="D59" s="97"/>
      <c r="E59" s="62">
        <f t="shared" si="12"/>
        <v>0</v>
      </c>
      <c r="F59" s="63" t="e">
        <f t="shared" si="13"/>
        <v>#DIV/0!</v>
      </c>
      <c r="G59" s="98"/>
      <c r="H59" s="82"/>
      <c r="I59" s="62">
        <f t="shared" si="14"/>
        <v>0</v>
      </c>
      <c r="J59" s="64" t="e">
        <f t="shared" si="15"/>
        <v>#DIV/0!</v>
      </c>
    </row>
    <row r="60" spans="1:10" x14ac:dyDescent="0.3">
      <c r="A60" s="37" t="s">
        <v>63</v>
      </c>
      <c r="B60" s="95">
        <v>4032</v>
      </c>
      <c r="C60" s="97"/>
      <c r="D60" s="97"/>
      <c r="E60" s="62">
        <f t="shared" si="12"/>
        <v>0</v>
      </c>
      <c r="F60" s="63" t="e">
        <f t="shared" si="13"/>
        <v>#DIV/0!</v>
      </c>
      <c r="G60" s="98"/>
      <c r="H60" s="82"/>
      <c r="I60" s="62">
        <f t="shared" si="14"/>
        <v>0</v>
      </c>
      <c r="J60" s="64" t="e">
        <f t="shared" si="15"/>
        <v>#DIV/0!</v>
      </c>
    </row>
    <row r="61" spans="1:10" x14ac:dyDescent="0.3">
      <c r="A61" s="37" t="s">
        <v>64</v>
      </c>
      <c r="B61" s="95">
        <v>4033</v>
      </c>
      <c r="C61" s="97"/>
      <c r="D61" s="97"/>
      <c r="E61" s="62">
        <f t="shared" si="12"/>
        <v>0</v>
      </c>
      <c r="F61" s="63" t="e">
        <f t="shared" si="13"/>
        <v>#DIV/0!</v>
      </c>
      <c r="G61" s="98"/>
      <c r="H61" s="82"/>
      <c r="I61" s="62">
        <f t="shared" si="14"/>
        <v>0</v>
      </c>
      <c r="J61" s="64" t="e">
        <f t="shared" si="15"/>
        <v>#DIV/0!</v>
      </c>
    </row>
    <row r="62" spans="1:10" x14ac:dyDescent="0.3">
      <c r="A62" s="38" t="s">
        <v>67</v>
      </c>
      <c r="B62" s="95">
        <v>4040</v>
      </c>
      <c r="C62" s="97"/>
      <c r="D62" s="97"/>
      <c r="E62" s="62">
        <f t="shared" si="12"/>
        <v>0</v>
      </c>
      <c r="F62" s="63" t="e">
        <f t="shared" si="13"/>
        <v>#DIV/0!</v>
      </c>
      <c r="G62" s="98"/>
      <c r="H62" s="82"/>
      <c r="I62" s="62">
        <f t="shared" si="14"/>
        <v>0</v>
      </c>
      <c r="J62" s="64" t="e">
        <f t="shared" si="15"/>
        <v>#DIV/0!</v>
      </c>
    </row>
    <row r="63" spans="1:10" x14ac:dyDescent="0.3">
      <c r="A63" s="123" t="s">
        <v>68</v>
      </c>
      <c r="B63" s="124"/>
      <c r="C63" s="124"/>
      <c r="D63" s="124"/>
      <c r="E63" s="124"/>
      <c r="F63" s="124"/>
      <c r="G63" s="124"/>
      <c r="H63" s="124"/>
      <c r="I63" s="124"/>
      <c r="J63" s="125"/>
    </row>
    <row r="64" spans="1:10" x14ac:dyDescent="0.3">
      <c r="A64" s="44" t="s">
        <v>69</v>
      </c>
      <c r="B64" s="101">
        <v>5010</v>
      </c>
      <c r="C64" s="62">
        <f>C39-C40</f>
        <v>1804684</v>
      </c>
      <c r="D64" s="62">
        <f>D39-D40</f>
        <v>-11576158</v>
      </c>
      <c r="E64" s="62">
        <f>D64-C64</f>
        <v>-13380842</v>
      </c>
      <c r="F64" s="63">
        <f>(D64/C64)*100</f>
        <v>-641.45069164463143</v>
      </c>
      <c r="G64" s="62">
        <f>G39-G40</f>
        <v>1898393</v>
      </c>
      <c r="H64" s="62">
        <f>H39-H40</f>
        <v>-60682489</v>
      </c>
      <c r="I64" s="62">
        <f>H64-G64</f>
        <v>-62580882</v>
      </c>
      <c r="J64" s="64">
        <f>(H64/G64)*100</f>
        <v>-3196.5187924734232</v>
      </c>
    </row>
    <row r="65" spans="1:10" x14ac:dyDescent="0.3">
      <c r="A65" s="45" t="s">
        <v>70</v>
      </c>
      <c r="B65" s="79">
        <v>5011</v>
      </c>
      <c r="C65" s="62"/>
      <c r="D65" s="62">
        <f>D64-D66</f>
        <v>0</v>
      </c>
      <c r="E65" s="62">
        <f>D65-C65</f>
        <v>0</v>
      </c>
      <c r="F65" s="63" t="e">
        <f>(D65/C65)*100</f>
        <v>#DIV/0!</v>
      </c>
      <c r="G65" s="62"/>
      <c r="H65" s="62"/>
      <c r="I65" s="62">
        <f>H65-G65</f>
        <v>0</v>
      </c>
      <c r="J65" s="64" t="e">
        <f>(H65/G65)*100</f>
        <v>#DIV/0!</v>
      </c>
    </row>
    <row r="66" spans="1:10" x14ac:dyDescent="0.3">
      <c r="A66" s="46" t="s">
        <v>71</v>
      </c>
      <c r="B66" s="79">
        <v>5012</v>
      </c>
      <c r="C66" s="62">
        <v>1804684</v>
      </c>
      <c r="D66" s="62">
        <v>-11576158</v>
      </c>
      <c r="E66" s="62">
        <f>D66-C66</f>
        <v>-13380842</v>
      </c>
      <c r="F66" s="63">
        <f>(D66/C66)*100</f>
        <v>-641.45069164463143</v>
      </c>
      <c r="G66" s="62">
        <v>1898393</v>
      </c>
      <c r="H66" s="105">
        <v>-60682489</v>
      </c>
      <c r="I66" s="62">
        <f>H66-G66</f>
        <v>-62580882</v>
      </c>
      <c r="J66" s="64">
        <f>(H66/G66)*100</f>
        <v>-3196.5187924734232</v>
      </c>
    </row>
    <row r="67" spans="1:10" x14ac:dyDescent="0.3">
      <c r="A67" s="119" t="s">
        <v>72</v>
      </c>
      <c r="B67" s="120"/>
      <c r="C67" s="120"/>
      <c r="D67" s="120"/>
      <c r="E67" s="120"/>
      <c r="F67" s="120"/>
      <c r="G67" s="120"/>
      <c r="H67" s="120"/>
      <c r="I67" s="120"/>
      <c r="J67" s="121"/>
    </row>
    <row r="68" spans="1:10" x14ac:dyDescent="0.3">
      <c r="A68" s="40" t="s">
        <v>73</v>
      </c>
      <c r="B68" s="101">
        <v>6010</v>
      </c>
      <c r="C68" s="62">
        <f>C69+C70+C71+C72+C73+C74</f>
        <v>42025000</v>
      </c>
      <c r="D68" s="62">
        <f>D69+D70+D71+D72+D73+D74</f>
        <v>44473315</v>
      </c>
      <c r="E68" s="62">
        <f t="shared" ref="E68:E74" si="16">D68-C68</f>
        <v>2448315</v>
      </c>
      <c r="F68" s="63">
        <f t="shared" ref="F68:F74" si="17">(D68/C68)*100</f>
        <v>105.82585365853659</v>
      </c>
      <c r="G68" s="62">
        <f>G69+G70+G71+G72+G73+G74</f>
        <v>56450000</v>
      </c>
      <c r="H68" s="62">
        <f>H69+H70+H71+H72+H73+H74</f>
        <v>86277533</v>
      </c>
      <c r="I68" s="62">
        <f t="shared" ref="I68:I74" si="18">H68-G68</f>
        <v>29827533</v>
      </c>
      <c r="J68" s="64">
        <f t="shared" ref="J68:J74" si="19">(H68/G68)*100</f>
        <v>152.83885385296722</v>
      </c>
    </row>
    <row r="69" spans="1:10" x14ac:dyDescent="0.3">
      <c r="A69" s="47" t="s">
        <v>74</v>
      </c>
      <c r="B69" s="91">
        <v>6011</v>
      </c>
      <c r="C69" s="106">
        <v>680000</v>
      </c>
      <c r="D69" s="107">
        <v>101955</v>
      </c>
      <c r="E69" s="62">
        <f t="shared" si="16"/>
        <v>-578045</v>
      </c>
      <c r="F69" s="63">
        <f t="shared" si="17"/>
        <v>14.993382352941175</v>
      </c>
      <c r="G69" s="92">
        <v>1360000</v>
      </c>
      <c r="H69" s="107">
        <v>594988</v>
      </c>
      <c r="I69" s="62">
        <f t="shared" si="18"/>
        <v>-765012</v>
      </c>
      <c r="J69" s="64">
        <f t="shared" si="19"/>
        <v>43.749117647058824</v>
      </c>
    </row>
    <row r="70" spans="1:10" x14ac:dyDescent="0.3">
      <c r="A70" s="48" t="s">
        <v>75</v>
      </c>
      <c r="B70" s="91">
        <v>6012</v>
      </c>
      <c r="C70" s="96">
        <v>1500000</v>
      </c>
      <c r="D70" s="98">
        <v>1603988</v>
      </c>
      <c r="E70" s="62">
        <f t="shared" si="16"/>
        <v>103988</v>
      </c>
      <c r="F70" s="63">
        <f t="shared" si="17"/>
        <v>106.93253333333332</v>
      </c>
      <c r="G70" s="97">
        <v>2300000</v>
      </c>
      <c r="H70" s="98">
        <v>3110049</v>
      </c>
      <c r="I70" s="62">
        <f t="shared" si="18"/>
        <v>810049</v>
      </c>
      <c r="J70" s="64">
        <f t="shared" si="19"/>
        <v>135.21952173913044</v>
      </c>
    </row>
    <row r="71" spans="1:10" x14ac:dyDescent="0.3">
      <c r="A71" s="48" t="s">
        <v>76</v>
      </c>
      <c r="B71" s="91">
        <v>6013</v>
      </c>
      <c r="C71" s="84">
        <v>45000</v>
      </c>
      <c r="D71" s="82">
        <v>27292</v>
      </c>
      <c r="E71" s="62">
        <f t="shared" si="16"/>
        <v>-17708</v>
      </c>
      <c r="F71" s="63">
        <f t="shared" si="17"/>
        <v>60.648888888888884</v>
      </c>
      <c r="G71" s="97">
        <v>90000</v>
      </c>
      <c r="H71" s="82">
        <v>61384</v>
      </c>
      <c r="I71" s="62">
        <f t="shared" si="18"/>
        <v>-28616</v>
      </c>
      <c r="J71" s="64">
        <f t="shared" si="19"/>
        <v>68.204444444444448</v>
      </c>
    </row>
    <row r="72" spans="1:10" x14ac:dyDescent="0.3">
      <c r="A72" s="48" t="s">
        <v>77</v>
      </c>
      <c r="B72" s="91">
        <v>6014</v>
      </c>
      <c r="C72" s="96">
        <v>18100000</v>
      </c>
      <c r="D72" s="98">
        <v>19248928</v>
      </c>
      <c r="E72" s="62">
        <f t="shared" si="16"/>
        <v>1148928</v>
      </c>
      <c r="F72" s="63">
        <f t="shared" si="17"/>
        <v>106.3476685082873</v>
      </c>
      <c r="G72" s="97">
        <v>27600000</v>
      </c>
      <c r="H72" s="98">
        <v>37316724</v>
      </c>
      <c r="I72" s="62">
        <f t="shared" si="18"/>
        <v>9716724</v>
      </c>
      <c r="J72" s="64">
        <f t="shared" si="19"/>
        <v>135.20552173913043</v>
      </c>
    </row>
    <row r="73" spans="1:10" ht="31.5" x14ac:dyDescent="0.3">
      <c r="A73" s="49" t="s">
        <v>78</v>
      </c>
      <c r="B73" s="91">
        <v>6015</v>
      </c>
      <c r="C73" s="108">
        <v>21700000</v>
      </c>
      <c r="D73" s="69">
        <v>23491152</v>
      </c>
      <c r="E73" s="62">
        <f t="shared" si="16"/>
        <v>1791152</v>
      </c>
      <c r="F73" s="63">
        <f t="shared" si="17"/>
        <v>108.25415668202764</v>
      </c>
      <c r="G73" s="109">
        <v>25100000</v>
      </c>
      <c r="H73" s="69">
        <v>45194388</v>
      </c>
      <c r="I73" s="62">
        <f t="shared" si="18"/>
        <v>20094388</v>
      </c>
      <c r="J73" s="64">
        <f t="shared" si="19"/>
        <v>180.05732270916334</v>
      </c>
    </row>
    <row r="74" spans="1:10" x14ac:dyDescent="0.3">
      <c r="A74" s="50" t="s">
        <v>79</v>
      </c>
      <c r="B74" s="91">
        <v>6016</v>
      </c>
      <c r="C74" s="80"/>
      <c r="D74" s="80"/>
      <c r="E74" s="62">
        <f t="shared" si="16"/>
        <v>0</v>
      </c>
      <c r="F74" s="63" t="e">
        <f t="shared" si="17"/>
        <v>#DIV/0!</v>
      </c>
      <c r="G74" s="80"/>
      <c r="H74" s="82"/>
      <c r="I74" s="62">
        <f t="shared" si="18"/>
        <v>0</v>
      </c>
      <c r="J74" s="64" t="e">
        <f t="shared" si="19"/>
        <v>#DIV/0!</v>
      </c>
    </row>
    <row r="75" spans="1:10" x14ac:dyDescent="0.3">
      <c r="A75" s="126" t="s">
        <v>80</v>
      </c>
      <c r="B75" s="127"/>
      <c r="C75" s="127"/>
      <c r="D75" s="127"/>
      <c r="E75" s="127"/>
      <c r="F75" s="127"/>
      <c r="G75" s="127"/>
      <c r="H75" s="127"/>
      <c r="I75" s="127"/>
      <c r="J75" s="128"/>
    </row>
    <row r="76" spans="1:10" x14ac:dyDescent="0.3">
      <c r="A76" s="41" t="s">
        <v>81</v>
      </c>
      <c r="B76" s="91">
        <v>7010</v>
      </c>
      <c r="C76" s="110"/>
      <c r="D76" s="110"/>
      <c r="E76" s="110"/>
      <c r="F76" s="110"/>
      <c r="G76" s="110"/>
      <c r="H76" s="110"/>
      <c r="I76" s="110"/>
      <c r="J76" s="110"/>
    </row>
    <row r="77" spans="1:10" x14ac:dyDescent="0.3">
      <c r="A77" s="41"/>
      <c r="B77" s="91"/>
      <c r="C77" s="110"/>
      <c r="D77" s="110"/>
      <c r="E77" s="110"/>
      <c r="F77" s="110"/>
      <c r="G77" s="110" t="s">
        <v>82</v>
      </c>
      <c r="H77" s="110" t="s">
        <v>83</v>
      </c>
      <c r="I77" s="110" t="s">
        <v>84</v>
      </c>
      <c r="J77" s="110" t="s">
        <v>85</v>
      </c>
    </row>
    <row r="78" spans="1:10" x14ac:dyDescent="0.3">
      <c r="A78" s="41" t="s">
        <v>86</v>
      </c>
      <c r="B78" s="95">
        <v>7011</v>
      </c>
      <c r="C78" s="97"/>
      <c r="D78" s="97"/>
      <c r="E78" s="97"/>
      <c r="F78" s="97"/>
      <c r="G78" s="111">
        <v>707093195</v>
      </c>
      <c r="H78" s="97">
        <v>711098001</v>
      </c>
      <c r="I78" s="97"/>
      <c r="J78" s="92"/>
    </row>
    <row r="79" spans="1:10" x14ac:dyDescent="0.3">
      <c r="A79" s="41" t="s">
        <v>87</v>
      </c>
      <c r="B79" s="95">
        <v>7012</v>
      </c>
      <c r="C79" s="97"/>
      <c r="D79" s="97"/>
      <c r="E79" s="97"/>
      <c r="F79" s="97"/>
      <c r="G79" s="111"/>
      <c r="H79" s="82"/>
      <c r="I79" s="82"/>
      <c r="J79" s="82"/>
    </row>
    <row r="80" spans="1:10" x14ac:dyDescent="0.3">
      <c r="A80" s="41" t="s">
        <v>88</v>
      </c>
      <c r="B80" s="95">
        <v>7013</v>
      </c>
      <c r="C80" s="97"/>
      <c r="D80" s="97"/>
      <c r="E80" s="97"/>
      <c r="F80" s="97"/>
      <c r="G80" s="111">
        <v>0</v>
      </c>
      <c r="H80" s="82">
        <v>0</v>
      </c>
      <c r="I80" s="82"/>
      <c r="J80" s="82"/>
    </row>
    <row r="81" spans="1:10" x14ac:dyDescent="0.3">
      <c r="A81" s="41" t="s">
        <v>89</v>
      </c>
      <c r="B81" s="112">
        <v>7016</v>
      </c>
      <c r="C81" s="109"/>
      <c r="D81" s="109"/>
      <c r="E81" s="109"/>
      <c r="F81" s="109"/>
      <c r="G81" s="113"/>
      <c r="H81" s="70"/>
      <c r="I81" s="70"/>
      <c r="J81" s="70"/>
    </row>
    <row r="82" spans="1:10" x14ac:dyDescent="0.3">
      <c r="A82" s="41" t="s">
        <v>90</v>
      </c>
      <c r="B82" s="79">
        <v>7020</v>
      </c>
      <c r="C82" s="62"/>
      <c r="D82" s="62"/>
      <c r="E82" s="62"/>
      <c r="F82" s="62"/>
      <c r="G82" s="114"/>
      <c r="H82" s="105"/>
      <c r="I82" s="105"/>
      <c r="J82" s="105"/>
    </row>
    <row r="83" spans="1:10" x14ac:dyDescent="0.3">
      <c r="A83" s="51" t="s">
        <v>91</v>
      </c>
      <c r="B83" s="52"/>
      <c r="C83" s="53"/>
      <c r="D83" s="52"/>
      <c r="E83" s="54"/>
      <c r="F83" s="129" t="s">
        <v>94</v>
      </c>
      <c r="G83" s="129"/>
      <c r="H83" s="55"/>
      <c r="I83" s="56"/>
      <c r="J83" s="56"/>
    </row>
    <row r="84" spans="1:10" x14ac:dyDescent="0.3">
      <c r="A84" s="57"/>
      <c r="B84" s="58"/>
      <c r="C84" s="59" t="s">
        <v>92</v>
      </c>
      <c r="D84" s="59"/>
      <c r="E84" s="130" t="s">
        <v>93</v>
      </c>
      <c r="F84" s="130"/>
      <c r="G84" s="130"/>
    </row>
    <row r="85" spans="1:10" x14ac:dyDescent="0.3">
      <c r="A85" s="57" t="s">
        <v>96</v>
      </c>
      <c r="B85" s="58"/>
      <c r="C85" s="60"/>
      <c r="D85" s="58"/>
      <c r="E85" s="58"/>
      <c r="F85" s="131" t="s">
        <v>95</v>
      </c>
      <c r="G85" s="131"/>
    </row>
  </sheetData>
  <mergeCells count="19">
    <mergeCell ref="A8:A9"/>
    <mergeCell ref="B8:B9"/>
    <mergeCell ref="C8:F8"/>
    <mergeCell ref="G8:J8"/>
    <mergeCell ref="E2:J2"/>
    <mergeCell ref="A3:J3"/>
    <mergeCell ref="A4:J4"/>
    <mergeCell ref="A5:J5"/>
    <mergeCell ref="A6:J6"/>
    <mergeCell ref="A67:J67"/>
    <mergeCell ref="A75:J75"/>
    <mergeCell ref="F83:G83"/>
    <mergeCell ref="E84:G84"/>
    <mergeCell ref="F85:G85"/>
    <mergeCell ref="A11:J11"/>
    <mergeCell ref="A27:J27"/>
    <mergeCell ref="A41:J41"/>
    <mergeCell ref="A52:J52"/>
    <mergeCell ref="A63:J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2024-09-16T07:34:17Z</dcterms:modified>
</cp:coreProperties>
</file>