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OpenData\Фин план\"/>
    </mc:Choice>
  </mc:AlternateContent>
  <bookViews>
    <workbookView xWindow="0" yWindow="0" windowWidth="28800" windowHeight="12330" tabRatio="609"/>
  </bookViews>
  <sheets>
    <sheet name="Додаток 1 (форма плану)" sheetId="1" r:id="rId1"/>
  </sheets>
  <definedNames>
    <definedName name="_xlnm.Print_Area" localSheetId="0">'Додаток 1 (форма плану)'!$A$1:$I$102</definedName>
  </definedNames>
  <calcPr calcId="162913"/>
</workbook>
</file>

<file path=xl/calcChain.xml><?xml version="1.0" encoding="utf-8"?>
<calcChain xmlns="http://schemas.openxmlformats.org/spreadsheetml/2006/main">
  <c r="I85" i="1" l="1"/>
  <c r="I84" i="1"/>
  <c r="I82" i="1"/>
  <c r="E82" i="1" s="1"/>
  <c r="C54" i="1"/>
  <c r="E86" i="1"/>
  <c r="E85" i="1"/>
  <c r="E84" i="1"/>
  <c r="E83" i="1"/>
  <c r="E81" i="1"/>
  <c r="I80" i="1"/>
  <c r="H80" i="1"/>
  <c r="E80" i="1" s="1"/>
  <c r="G80" i="1"/>
  <c r="F80" i="1"/>
  <c r="C80" i="1"/>
  <c r="E78" i="1"/>
  <c r="D76" i="1"/>
  <c r="D77" i="1"/>
  <c r="E74" i="1"/>
  <c r="E73" i="1"/>
  <c r="E72" i="1"/>
  <c r="E71" i="1"/>
  <c r="I70" i="1"/>
  <c r="H70" i="1"/>
  <c r="H57" i="1"/>
  <c r="H52" i="1"/>
  <c r="G70" i="1"/>
  <c r="E70" i="1" s="1"/>
  <c r="F70" i="1"/>
  <c r="C70" i="1"/>
  <c r="E69" i="1"/>
  <c r="E68" i="1"/>
  <c r="E67" i="1"/>
  <c r="E66" i="1"/>
  <c r="I65" i="1"/>
  <c r="H65" i="1"/>
  <c r="F65" i="1"/>
  <c r="G65" i="1"/>
  <c r="E65" i="1"/>
  <c r="C65" i="1"/>
  <c r="E63" i="1"/>
  <c r="E62" i="1"/>
  <c r="E61" i="1"/>
  <c r="E60" i="1"/>
  <c r="E59" i="1"/>
  <c r="E58" i="1"/>
  <c r="I57" i="1"/>
  <c r="I52" i="1" s="1"/>
  <c r="I76" i="1" s="1"/>
  <c r="I77" i="1" s="1"/>
  <c r="G57" i="1"/>
  <c r="F57" i="1"/>
  <c r="F52" i="1" s="1"/>
  <c r="E57" i="1"/>
  <c r="C57" i="1"/>
  <c r="C52" i="1"/>
  <c r="E56" i="1"/>
  <c r="E55" i="1"/>
  <c r="I54" i="1"/>
  <c r="H54" i="1"/>
  <c r="G54" i="1"/>
  <c r="F54" i="1"/>
  <c r="E54" i="1" s="1"/>
  <c r="E50" i="1"/>
  <c r="E49" i="1"/>
  <c r="E48" i="1"/>
  <c r="E47" i="1"/>
  <c r="E46" i="1"/>
  <c r="E45" i="1"/>
  <c r="E44" i="1"/>
  <c r="E43" i="1"/>
  <c r="E42" i="1"/>
  <c r="E41" i="1"/>
  <c r="E40" i="1"/>
  <c r="E38" i="1"/>
  <c r="E37" i="1"/>
  <c r="E36" i="1"/>
  <c r="E35" i="1"/>
  <c r="E34" i="1"/>
  <c r="E33" i="1"/>
  <c r="E32" i="1"/>
  <c r="E31" i="1"/>
  <c r="E30" i="1"/>
  <c r="I29" i="1"/>
  <c r="H29" i="1"/>
  <c r="E29" i="1" s="1"/>
  <c r="G29" i="1"/>
  <c r="F29" i="1"/>
  <c r="C29" i="1"/>
  <c r="E28" i="1"/>
  <c r="I27" i="1"/>
  <c r="H27" i="1"/>
  <c r="H51" i="1" s="1"/>
  <c r="H76" i="1" s="1"/>
  <c r="H77" i="1" s="1"/>
  <c r="G27" i="1"/>
  <c r="F27" i="1"/>
  <c r="E27" i="1" s="1"/>
  <c r="D27" i="1"/>
  <c r="C27" i="1"/>
  <c r="E26" i="1"/>
  <c r="E25" i="1"/>
  <c r="I24" i="1"/>
  <c r="I51" i="1"/>
  <c r="H24" i="1"/>
  <c r="G24" i="1"/>
  <c r="G51" i="1"/>
  <c r="G76" i="1" s="1"/>
  <c r="G77" i="1" s="1"/>
  <c r="F24" i="1"/>
  <c r="F51" i="1"/>
  <c r="E24" i="1"/>
  <c r="C24" i="1"/>
  <c r="C51" i="1" s="1"/>
  <c r="C76" i="1" s="1"/>
  <c r="C77" i="1" s="1"/>
  <c r="G52" i="1"/>
  <c r="E52" i="1" l="1"/>
  <c r="F76" i="1"/>
  <c r="E51" i="1"/>
  <c r="F77" i="1" l="1"/>
  <c r="E77" i="1" s="1"/>
  <c r="E76" i="1"/>
</calcChain>
</file>

<file path=xl/sharedStrings.xml><?xml version="1.0" encoding="utf-8"?>
<sst xmlns="http://schemas.openxmlformats.org/spreadsheetml/2006/main" count="178" uniqueCount="120">
  <si>
    <t>Код рядка</t>
  </si>
  <si>
    <t>Факт мину-лого року</t>
  </si>
  <si>
    <t>Показники </t>
  </si>
  <si>
    <t>1 </t>
  </si>
  <si>
    <t>2 </t>
  </si>
  <si>
    <t>(підпис)</t>
  </si>
  <si>
    <t>І</t>
  </si>
  <si>
    <t>ІІ</t>
  </si>
  <si>
    <t>ІІІ</t>
  </si>
  <si>
    <t>ІV</t>
  </si>
  <si>
    <t>Штатна чисельність працівників</t>
  </si>
  <si>
    <t>Плановий рік, усього  </t>
  </si>
  <si>
    <t>Фінансовий результат, у тому числі:</t>
  </si>
  <si>
    <t xml:space="preserve">нерозподілені доходи </t>
  </si>
  <si>
    <t xml:space="preserve">резервний фонд </t>
  </si>
  <si>
    <t>на 01.04</t>
  </si>
  <si>
    <t>на 01.07</t>
  </si>
  <si>
    <t>на 01.10</t>
  </si>
  <si>
    <t>(назва підприємства)</t>
  </si>
  <si>
    <t xml:space="preserve">                  (П.І.Б.)</t>
  </si>
  <si>
    <t>капітальний ремонт</t>
  </si>
  <si>
    <t>грн.</t>
  </si>
  <si>
    <t>надходження коштів як компенсація орендарем комунальних послуг</t>
  </si>
  <si>
    <t>до Порядку складання фінансового плану комунальним некомерційним підприємством та контролю за його виконанням</t>
  </si>
  <si>
    <t>ПОГОДЖЕНО:</t>
  </si>
  <si>
    <t>(Посада, П.І.Б.  підпис)</t>
  </si>
  <si>
    <t>Одиниця виміру             грн.</t>
  </si>
  <si>
    <t>У тому числі за кварталами планового року</t>
  </si>
  <si>
    <t>I. Формування фінансових результатів</t>
  </si>
  <si>
    <t>Доходи</t>
  </si>
  <si>
    <t>Надходження (дохід)  від реалізації продукції (товарів, робіт, послуг), у т.ч.:</t>
  </si>
  <si>
    <t>1010</t>
  </si>
  <si>
    <t>1011</t>
  </si>
  <si>
    <t>1012</t>
  </si>
  <si>
    <t xml:space="preserve">Надходження (дохід) за рахунок коштів бюджету міста </t>
  </si>
  <si>
    <t>1020</t>
  </si>
  <si>
    <t xml:space="preserve">Дохід з місцевого бюджету </t>
  </si>
  <si>
    <t>1021</t>
  </si>
  <si>
    <t>Інші надходження (доходи) , у т.ч.:</t>
  </si>
  <si>
    <t>надходження (доходи) від реалізації майна</t>
  </si>
  <si>
    <t>надходження (дохід) майбутніх періодов (від оренди майна та інше)</t>
  </si>
  <si>
    <t>надходження (дохід) від централізованого постачання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</si>
  <si>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</si>
  <si>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</si>
  <si>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</si>
  <si>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</si>
  <si>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</si>
  <si>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</si>
  <si>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</si>
  <si>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</si>
  <si>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</si>
  <si>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</si>
  <si>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</si>
  <si>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</si>
  <si>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</si>
  <si>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</si>
  <si>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</si>
  <si>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</si>
  <si>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дохід з інших джерел по капітальних видатках</t>
  </si>
  <si>
    <t>капітальне будівництво</t>
  </si>
  <si>
    <t>модернізація, модифікація (добудова, дообладнання, реконструкція) основних засобів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</si>
  <si>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</si>
  <si>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</si>
  <si>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</si>
  <si>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</si>
  <si>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</si>
  <si>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Інші надходження</t>
  </si>
  <si>
    <t>Витрати від фінансової діяльності та зобов'язання, у т.ч.:</t>
  </si>
  <si>
    <t>Інші витрати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</si>
  <si>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</si>
  <si>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</si>
  <si>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</si>
  <si>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</si>
  <si>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</si>
  <si>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</si>
  <si>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</si>
  <si>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</si>
  <si>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</si>
  <si>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</si>
  <si>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</si>
  <si>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</si>
  <si>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</si>
  <si>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</si>
  <si>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</si>
  <si>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</si>
  <si>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дата/місяць/рік</t>
  </si>
  <si>
    <t>Видатки від інвестиційної діяльності, у т.ч.:</t>
  </si>
  <si>
    <t xml:space="preserve"> благодійні внески, гранти та дарунки </t>
  </si>
  <si>
    <t>Додаток 1</t>
  </si>
  <si>
    <t>ЗАТВЕРДЖУЮ:</t>
  </si>
  <si>
    <t>Проект</t>
  </si>
  <si>
    <t xml:space="preserve">Уточнений </t>
  </si>
  <si>
    <t>зробити позначку "Х"</t>
  </si>
  <si>
    <t>Прогноз на наступний рік</t>
  </si>
  <si>
    <t>доходи надавача за програмою медичних гарантій від НСЗУ</t>
  </si>
  <si>
    <t>Х</t>
  </si>
  <si>
    <t xml:space="preserve"> інші субвенції</t>
  </si>
  <si>
    <t xml:space="preserve">доходи з місцевого бюджету цільового фінансування по капітальних видатках </t>
  </si>
  <si>
    <t>основних засобів</t>
  </si>
  <si>
    <t>інші необоротні матеріальні активи</t>
  </si>
  <si>
    <t>нематеріальних активів</t>
  </si>
  <si>
    <t>кошти, що отримуються підприємством на окремі доручення (кошти від депутатів міської, обласної, державної ради)</t>
  </si>
  <si>
    <t>плата за послуги, що надаються згідно з основною діяльністю (платні послуги)</t>
  </si>
  <si>
    <t>Затвердженний</t>
  </si>
  <si>
    <t xml:space="preserve"> комунального некомерційного підприємства "Дніпровський центр первинної медико-санітарної допомоги №7 " ДМР</t>
  </si>
  <si>
    <t>Місцезнаходження :  м.Дніпро ,вул Краснопільська,6 б</t>
  </si>
  <si>
    <t>Телефон      0672110633</t>
  </si>
  <si>
    <t>Віктор ДУБОВИК</t>
  </si>
  <si>
    <t>Головний бухгалтер</t>
  </si>
  <si>
    <t>Олена СЕРЕБРЯНСЬКА</t>
  </si>
  <si>
    <t xml:space="preserve">Генеральний директор </t>
  </si>
  <si>
    <t>ФІНАНСОВИЙ   ПЛАН</t>
  </si>
  <si>
    <t>Заступник директора-начальник управління  організаційно-кадрової роботи,правового, інформаційного та технічного забезпечення департаменту охорони здоров'я населення Дніпровської міської ради</t>
  </si>
  <si>
    <t>Олександра БОДНЯ</t>
  </si>
  <si>
    <t>Ольга ВОРОНЬКО</t>
  </si>
  <si>
    <t>Заступник директора департаменту- начальник управління фінансово-економічного забезпечення- головний бухгалтер департаменту охорони здоров'я Дніпровської міської ради</t>
  </si>
  <si>
    <t>Інші надходження (дохід)  нарахуванн пдати на середньм.залишки коштів на поточних рахунках (% річних)</t>
  </si>
  <si>
    <t>Середньооблікова кількість штатних працівників  163</t>
  </si>
  <si>
    <t xml:space="preserve">Інші надходження (дохід) </t>
  </si>
  <si>
    <t>на___2024______ 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</si>
</sst>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(&quot;$&quot;* #,##0.00_);_(&quot;$&quot;* \(#,##0.00\);_(&quot;$&quot;* &quot;-&quot;??_);_(@_)"/>
    <numFmt numFmtId="166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3.5"/>
      <color indexed="8"/>
      <name val="Calibri"/>
      <family val="2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.5"/>
      <color indexed="10"/>
      <name val="Calibri"/>
      <family val="2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sz val="9"/>
      <color indexed="8"/>
      <name val="Arial"/>
      <family val="2"/>
      <charset val="204"/>
    </font>
    <font>
      <sz val="13.5"/>
      <color indexed="8"/>
      <name val="Calibri"/>
      <family val="2"/>
      <charset val="204"/>
    </font>
    <font>
      <b/>
      <sz val="13.5"/>
      <color indexed="8"/>
      <name val="Calibri"/>
      <family val="2"/>
      <charset val="204"/>
    </font>
    <font>
      <b/>
      <sz val="13.5"/>
      <color indexed="10"/>
      <name val="Calibri"/>
      <family val="2"/>
      <charset val="204"/>
    </font>
    <font>
      <sz val="13.5"/>
      <color indexed="10"/>
      <name val="Calibri"/>
      <family val="2"/>
      <charset val="204"/>
    </font>
    <font>
      <sz val="8"/>
      <name val="Calibri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Arial Cyr"/>
      <charset val="204"/>
    </font>
    <font>
      <sz val="16"/>
      <name val="Calibri"/>
      <family val="2"/>
      <charset val="204"/>
    </font>
    <font>
      <sz val="16"/>
      <color indexed="8"/>
      <name val="Calibri"/>
      <family val="2"/>
      <charset val="204"/>
    </font>
    <font>
      <sz val="14"/>
      <name val="Calibri"/>
      <family val="2"/>
      <charset val="204"/>
    </font>
    <font>
      <b/>
      <sz val="20"/>
      <name val="Times New Roman"/>
      <family val="1"/>
      <charset val="204"/>
    </font>
    <font>
      <sz val="19"/>
      <name val="Times New Roman"/>
      <family val="1"/>
      <charset val="204"/>
    </font>
    <font>
      <sz val="19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5" fontId="7" fillId="0" borderId="0" applyFont="0" applyFill="0" applyBorder="0" applyAlignment="0" applyProtection="0"/>
    <xf numFmtId="0" fontId="9" fillId="0" borderId="0"/>
    <xf numFmtId="0" fontId="26" fillId="0" borderId="0"/>
    <xf numFmtId="0" fontId="8" fillId="0" borderId="0"/>
  </cellStyleXfs>
  <cellXfs count="173">
    <xf numFmtId="0" fontId="0" fillId="0" borderId="0" xfId="0"/>
    <xf numFmtId="0" fontId="1" fillId="0" borderId="0" xfId="0" applyFont="1" applyProtection="1">
      <protection locked="0"/>
    </xf>
    <xf numFmtId="0" fontId="1" fillId="2" borderId="0" xfId="3" applyFont="1" applyFill="1"/>
    <xf numFmtId="0" fontId="3" fillId="0" borderId="0" xfId="3" applyFont="1" applyAlignment="1">
      <alignment horizontal="center"/>
    </xf>
    <xf numFmtId="0" fontId="3" fillId="0" borderId="0" xfId="3" applyFont="1"/>
    <xf numFmtId="0" fontId="2" fillId="0" borderId="0" xfId="3" applyFont="1"/>
    <xf numFmtId="0" fontId="2" fillId="0" borderId="0" xfId="3" applyFont="1" applyAlignment="1">
      <alignment horizontal="center"/>
    </xf>
    <xf numFmtId="166" fontId="1" fillId="2" borderId="0" xfId="3" applyNumberFormat="1" applyFont="1" applyFill="1"/>
    <xf numFmtId="0" fontId="3" fillId="2" borderId="0" xfId="3" applyFont="1" applyFill="1"/>
    <xf numFmtId="0" fontId="12" fillId="2" borderId="0" xfId="3" applyFont="1" applyFill="1"/>
    <xf numFmtId="0" fontId="6" fillId="2" borderId="0" xfId="3" applyFont="1" applyFill="1"/>
    <xf numFmtId="0" fontId="1" fillId="2" borderId="0" xfId="3" applyFont="1" applyFill="1" applyAlignment="1">
      <alignment vertical="top"/>
    </xf>
    <xf numFmtId="0" fontId="13" fillId="2" borderId="0" xfId="3" applyFont="1" applyFill="1"/>
    <xf numFmtId="0" fontId="1" fillId="0" borderId="0" xfId="3" applyFont="1"/>
    <xf numFmtId="164" fontId="1" fillId="2" borderId="0" xfId="3" applyNumberFormat="1" applyFont="1" applyFill="1"/>
    <xf numFmtId="0" fontId="12" fillId="0" borderId="0" xfId="3" applyFont="1"/>
    <xf numFmtId="10" fontId="6" fillId="2" borderId="0" xfId="3" applyNumberFormat="1" applyFont="1" applyFill="1"/>
    <xf numFmtId="9" fontId="6" fillId="2" borderId="0" xfId="3" applyNumberFormat="1" applyFont="1" applyFill="1"/>
    <xf numFmtId="0" fontId="5" fillId="0" borderId="0" xfId="3" applyFont="1" applyAlignment="1" applyProtection="1">
      <alignment horizontal="center" vertical="center" wrapText="1"/>
      <protection locked="0"/>
    </xf>
    <xf numFmtId="0" fontId="17" fillId="3" borderId="0" xfId="3" applyFont="1" applyFill="1" applyAlignment="1">
      <alignment horizontal="center"/>
    </xf>
    <xf numFmtId="0" fontId="19" fillId="3" borderId="0" xfId="3" applyFont="1" applyFill="1"/>
    <xf numFmtId="0" fontId="19" fillId="3" borderId="0" xfId="3" applyFont="1" applyFill="1" applyAlignment="1">
      <alignment horizontal="center"/>
    </xf>
    <xf numFmtId="0" fontId="20" fillId="0" borderId="0" xfId="3" applyFont="1" applyAlignment="1">
      <alignment horizontal="center"/>
    </xf>
    <xf numFmtId="0" fontId="17" fillId="3" borderId="1" xfId="3" applyFont="1" applyFill="1" applyBorder="1" applyAlignment="1">
      <alignment horizontal="center" vertical="center" wrapText="1"/>
    </xf>
    <xf numFmtId="0" fontId="17" fillId="3" borderId="2" xfId="3" applyFont="1" applyFill="1" applyBorder="1" applyAlignment="1">
      <alignment horizontal="center" vertical="center" wrapText="1"/>
    </xf>
    <xf numFmtId="0" fontId="20" fillId="0" borderId="2" xfId="3" applyFont="1" applyBorder="1" applyAlignment="1">
      <alignment horizontal="center" vertical="center"/>
    </xf>
    <xf numFmtId="0" fontId="17" fillId="3" borderId="3" xfId="3" applyFont="1" applyFill="1" applyBorder="1" applyAlignment="1">
      <alignment horizontal="center" vertical="center" wrapText="1"/>
    </xf>
    <xf numFmtId="0" fontId="17" fillId="0" borderId="2" xfId="3" applyFont="1" applyBorder="1" applyAlignment="1">
      <alignment horizontal="center"/>
    </xf>
    <xf numFmtId="0" fontId="16" fillId="3" borderId="1" xfId="0" applyFont="1" applyFill="1" applyBorder="1" applyAlignment="1">
      <alignment horizontal="justify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justify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justify" vertical="center" wrapText="1"/>
    </xf>
    <xf numFmtId="49" fontId="17" fillId="3" borderId="4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4" fontId="17" fillId="0" borderId="6" xfId="0" applyNumberFormat="1" applyFont="1" applyBorder="1" applyAlignment="1">
      <alignment horizontal="center"/>
    </xf>
    <xf numFmtId="0" fontId="16" fillId="0" borderId="0" xfId="0" applyFont="1" applyAlignment="1">
      <alignment horizontal="justify" vertical="center" wrapText="1"/>
    </xf>
    <xf numFmtId="49" fontId="16" fillId="3" borderId="7" xfId="0" applyNumberFormat="1" applyFont="1" applyFill="1" applyBorder="1" applyAlignment="1">
      <alignment horizontal="center" vertical="center" wrapText="1"/>
    </xf>
    <xf numFmtId="4" fontId="16" fillId="3" borderId="7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4" fontId="16" fillId="3" borderId="2" xfId="0" applyNumberFormat="1" applyFont="1" applyFill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0" fontId="17" fillId="0" borderId="2" xfId="0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/>
    </xf>
    <xf numFmtId="0" fontId="17" fillId="0" borderId="2" xfId="0" applyFont="1" applyBorder="1" applyAlignment="1">
      <alignment horizontal="left" vertical="center"/>
    </xf>
    <xf numFmtId="4" fontId="17" fillId="0" borderId="8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21" fillId="0" borderId="2" xfId="0" applyFont="1" applyBorder="1" applyAlignment="1" applyProtection="1">
      <alignment horizontal="center"/>
      <protection locked="0"/>
    </xf>
    <xf numFmtId="0" fontId="17" fillId="0" borderId="1" xfId="0" applyFont="1" applyBorder="1" applyAlignment="1">
      <alignment horizontal="justify" vertical="center" wrapText="1"/>
    </xf>
    <xf numFmtId="0" fontId="17" fillId="0" borderId="9" xfId="0" applyFont="1" applyBorder="1" applyAlignment="1">
      <alignment horizontal="center" vertical="center" wrapText="1"/>
    </xf>
    <xf numFmtId="4" fontId="17" fillId="0" borderId="9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7" fillId="0" borderId="10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center" vertical="center" wrapText="1"/>
    </xf>
    <xf numFmtId="4" fontId="16" fillId="0" borderId="9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0" fontId="16" fillId="3" borderId="1" xfId="0" applyFont="1" applyFill="1" applyBorder="1" applyAlignment="1" applyProtection="1">
      <alignment horizontal="justify" vertical="center" wrapText="1"/>
      <protection locked="0"/>
    </xf>
    <xf numFmtId="0" fontId="17" fillId="3" borderId="1" xfId="0" applyFont="1" applyFill="1" applyBorder="1" applyAlignment="1" applyProtection="1">
      <alignment horizontal="justify" vertical="center" wrapText="1"/>
      <protection locked="0"/>
    </xf>
    <xf numFmtId="0" fontId="17" fillId="3" borderId="3" xfId="0" applyFont="1" applyFill="1" applyBorder="1" applyAlignment="1" applyProtection="1">
      <alignment horizontal="justify" vertical="center" wrapText="1"/>
      <protection locked="0"/>
    </xf>
    <xf numFmtId="4" fontId="16" fillId="0" borderId="2" xfId="0" applyNumberFormat="1" applyFont="1" applyBorder="1" applyAlignment="1">
      <alignment horizontal="center"/>
    </xf>
    <xf numFmtId="0" fontId="17" fillId="0" borderId="9" xfId="0" applyFont="1" applyBorder="1" applyAlignment="1">
      <alignment vertical="center" wrapText="1"/>
    </xf>
    <xf numFmtId="4" fontId="17" fillId="0" borderId="10" xfId="0" applyNumberFormat="1" applyFont="1" applyFill="1" applyBorder="1" applyAlignment="1">
      <alignment horizontal="center" vertical="center" wrapText="1"/>
    </xf>
    <xf numFmtId="4" fontId="17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/>
    </xf>
    <xf numFmtId="4" fontId="17" fillId="0" borderId="8" xfId="0" applyNumberFormat="1" applyFont="1" applyFill="1" applyBorder="1" applyAlignment="1">
      <alignment horizontal="center"/>
    </xf>
    <xf numFmtId="0" fontId="17" fillId="0" borderId="7" xfId="0" applyFont="1" applyBorder="1" applyAlignment="1">
      <alignment horizontal="justify" vertical="center" wrapText="1"/>
    </xf>
    <xf numFmtId="4" fontId="17" fillId="0" borderId="7" xfId="0" applyNumberFormat="1" applyFont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3" fontId="17" fillId="0" borderId="9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0" fontId="17" fillId="0" borderId="0" xfId="0" applyFont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164" fontId="17" fillId="0" borderId="0" xfId="0" applyNumberFormat="1" applyFont="1" applyAlignment="1">
      <alignment horizontal="center"/>
    </xf>
    <xf numFmtId="0" fontId="17" fillId="0" borderId="0" xfId="3" applyFont="1" applyAlignment="1">
      <alignment horizontal="center"/>
    </xf>
    <xf numFmtId="0" fontId="17" fillId="0" borderId="12" xfId="3" applyFont="1" applyBorder="1" applyAlignment="1">
      <alignment horizontal="center"/>
    </xf>
    <xf numFmtId="164" fontId="20" fillId="0" borderId="0" xfId="3" applyNumberFormat="1" applyFont="1" applyAlignment="1">
      <alignment horizontal="center"/>
    </xf>
    <xf numFmtId="0" fontId="17" fillId="3" borderId="0" xfId="3" applyFont="1" applyFill="1"/>
    <xf numFmtId="0" fontId="17" fillId="3" borderId="12" xfId="3" applyFont="1" applyFill="1" applyBorder="1" applyAlignment="1">
      <alignment horizontal="center"/>
    </xf>
    <xf numFmtId="0" fontId="5" fillId="0" borderId="0" xfId="3" applyFont="1"/>
    <xf numFmtId="0" fontId="5" fillId="0" borderId="0" xfId="3" applyFont="1" applyAlignment="1">
      <alignment horizontal="center"/>
    </xf>
    <xf numFmtId="0" fontId="4" fillId="0" borderId="0" xfId="3" applyFont="1" applyAlignment="1" applyProtection="1">
      <alignment horizontal="center" vertical="center" wrapText="1"/>
      <protection locked="0"/>
    </xf>
    <xf numFmtId="0" fontId="22" fillId="0" borderId="0" xfId="3" applyFont="1" applyAlignment="1" applyProtection="1">
      <alignment horizontal="center" vertical="center"/>
      <protection locked="0"/>
    </xf>
    <xf numFmtId="0" fontId="22" fillId="0" borderId="0" xfId="3" applyFont="1" applyAlignment="1">
      <alignment horizontal="center"/>
    </xf>
    <xf numFmtId="0" fontId="5" fillId="0" borderId="0" xfId="3" applyFont="1" applyAlignment="1" applyProtection="1">
      <alignment horizontal="left" vertical="center" wrapText="1"/>
      <protection locked="0"/>
    </xf>
    <xf numFmtId="0" fontId="22" fillId="0" borderId="0" xfId="3" applyFont="1" applyAlignment="1" applyProtection="1">
      <alignment horizontal="left" vertical="center"/>
      <protection locked="0"/>
    </xf>
    <xf numFmtId="0" fontId="22" fillId="0" borderId="0" xfId="3" applyFont="1" applyAlignment="1">
      <alignment horizontal="left"/>
    </xf>
    <xf numFmtId="0" fontId="4" fillId="0" borderId="0" xfId="3" applyFont="1" applyAlignment="1" applyProtection="1">
      <alignment vertical="center" wrapText="1"/>
      <protection locked="0"/>
    </xf>
    <xf numFmtId="0" fontId="5" fillId="0" borderId="0" xfId="3" applyFont="1" applyAlignment="1" applyProtection="1">
      <alignment vertical="center" wrapText="1"/>
      <protection locked="0"/>
    </xf>
    <xf numFmtId="0" fontId="5" fillId="0" borderId="13" xfId="3" applyFont="1" applyBorder="1" applyAlignment="1" applyProtection="1">
      <alignment horizontal="right" wrapText="1"/>
      <protection locked="0"/>
    </xf>
    <xf numFmtId="0" fontId="5" fillId="0" borderId="2" xfId="3" applyFont="1" applyBorder="1" applyAlignment="1" applyProtection="1">
      <alignment vertical="center" wrapText="1"/>
      <protection locked="0"/>
    </xf>
    <xf numFmtId="0" fontId="5" fillId="0" borderId="2" xfId="3" applyFont="1" applyBorder="1" applyAlignment="1" applyProtection="1">
      <alignment horizontal="left" vertical="center" wrapText="1"/>
      <protection locked="0"/>
    </xf>
    <xf numFmtId="0" fontId="5" fillId="0" borderId="2" xfId="3" applyFont="1" applyFill="1" applyBorder="1" applyAlignment="1" applyProtection="1">
      <alignment vertical="center" wrapText="1"/>
      <protection locked="0"/>
    </xf>
    <xf numFmtId="0" fontId="4" fillId="0" borderId="2" xfId="3" applyFont="1" applyBorder="1" applyAlignment="1" applyProtection="1">
      <alignment horizontal="left" vertical="center" wrapText="1"/>
      <protection locked="0"/>
    </xf>
    <xf numFmtId="14" fontId="4" fillId="0" borderId="2" xfId="3" applyNumberFormat="1" applyFont="1" applyBorder="1" applyAlignment="1" applyProtection="1">
      <alignment horizontal="center" vertical="center" wrapText="1"/>
      <protection locked="0"/>
    </xf>
    <xf numFmtId="2" fontId="17" fillId="0" borderId="2" xfId="0" applyNumberFormat="1" applyFont="1" applyBorder="1" applyAlignment="1">
      <alignment horizontal="center" vertical="center" wrapText="1"/>
    </xf>
    <xf numFmtId="0" fontId="6" fillId="2" borderId="0" xfId="3" applyFont="1" applyFill="1" applyAlignment="1">
      <alignment horizontal="center"/>
    </xf>
    <xf numFmtId="0" fontId="24" fillId="0" borderId="0" xfId="3" applyFont="1" applyAlignment="1">
      <alignment horizontal="right"/>
    </xf>
    <xf numFmtId="0" fontId="24" fillId="3" borderId="0" xfId="3" applyFont="1" applyFill="1" applyAlignment="1">
      <alignment horizontal="right"/>
    </xf>
    <xf numFmtId="164" fontId="24" fillId="0" borderId="0" xfId="3" applyNumberFormat="1" applyFont="1" applyAlignment="1">
      <alignment horizontal="center"/>
    </xf>
    <xf numFmtId="0" fontId="24" fillId="3" borderId="0" xfId="3" applyFont="1" applyFill="1" applyAlignment="1">
      <alignment horizontal="center"/>
    </xf>
    <xf numFmtId="0" fontId="25" fillId="0" borderId="0" xfId="3" applyFont="1" applyAlignment="1">
      <alignment horizontal="center"/>
    </xf>
    <xf numFmtId="0" fontId="17" fillId="3" borderId="2" xfId="3" applyFont="1" applyFill="1" applyBorder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5" xfId="3" applyFont="1" applyFill="1" applyBorder="1" applyAlignment="1">
      <alignment horizontal="center" vertical="center" wrapText="1"/>
    </xf>
    <xf numFmtId="0" fontId="14" fillId="2" borderId="0" xfId="3" applyFont="1" applyFill="1" applyAlignment="1">
      <alignment horizontal="left" wrapText="1"/>
    </xf>
    <xf numFmtId="0" fontId="1" fillId="2" borderId="21" xfId="3" applyFont="1" applyFill="1" applyBorder="1" applyAlignment="1">
      <alignment horizontal="left" vertical="center" wrapText="1"/>
    </xf>
    <xf numFmtId="0" fontId="1" fillId="2" borderId="0" xfId="3" applyFont="1" applyFill="1" applyAlignment="1">
      <alignment horizontal="left" vertical="center" wrapText="1"/>
    </xf>
    <xf numFmtId="0" fontId="12" fillId="2" borderId="21" xfId="3" applyFont="1" applyFill="1" applyBorder="1" applyAlignment="1">
      <alignment horizontal="left" vertical="top" wrapText="1"/>
    </xf>
    <xf numFmtId="0" fontId="12" fillId="2" borderId="0" xfId="3" applyFont="1" applyFill="1" applyAlignment="1">
      <alignment horizontal="left" vertical="top" wrapText="1"/>
    </xf>
    <xf numFmtId="0" fontId="3" fillId="2" borderId="21" xfId="3" applyFont="1" applyFill="1" applyBorder="1" applyAlignment="1">
      <alignment horizontal="left" wrapText="1"/>
    </xf>
    <xf numFmtId="0" fontId="3" fillId="2" borderId="0" xfId="3" applyFont="1" applyFill="1" applyAlignment="1">
      <alignment horizontal="left" wrapText="1"/>
    </xf>
    <xf numFmtId="0" fontId="1" fillId="2" borderId="21" xfId="3" applyFont="1" applyFill="1" applyBorder="1" applyAlignment="1">
      <alignment horizontal="left" wrapText="1"/>
    </xf>
    <xf numFmtId="0" fontId="1" fillId="2" borderId="0" xfId="3" applyFont="1" applyFill="1" applyAlignment="1">
      <alignment horizontal="left" wrapText="1"/>
    </xf>
    <xf numFmtId="0" fontId="12" fillId="2" borderId="21" xfId="3" applyFont="1" applyFill="1" applyBorder="1" applyAlignment="1">
      <alignment horizontal="left" wrapText="1"/>
    </xf>
    <xf numFmtId="0" fontId="12" fillId="2" borderId="0" xfId="3" applyFont="1" applyFill="1" applyAlignment="1">
      <alignment horizontal="left" wrapText="1"/>
    </xf>
    <xf numFmtId="0" fontId="16" fillId="0" borderId="1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3" borderId="19" xfId="3" applyFont="1" applyFill="1" applyBorder="1" applyAlignment="1">
      <alignment horizontal="center" vertical="center" wrapText="1"/>
    </xf>
    <xf numFmtId="0" fontId="16" fillId="3" borderId="0" xfId="3" applyFont="1" applyFill="1" applyAlignment="1">
      <alignment horizontal="center" vertical="center" wrapText="1"/>
    </xf>
    <xf numFmtId="0" fontId="16" fillId="3" borderId="20" xfId="3" applyFont="1" applyFill="1" applyBorder="1" applyAlignment="1">
      <alignment horizontal="center" vertical="center" wrapText="1"/>
    </xf>
    <xf numFmtId="0" fontId="3" fillId="2" borderId="19" xfId="3" applyFont="1" applyFill="1" applyBorder="1" applyAlignment="1">
      <alignment horizontal="left" vertical="center" wrapText="1"/>
    </xf>
    <xf numFmtId="0" fontId="3" fillId="2" borderId="0" xfId="3" applyFont="1" applyFill="1" applyAlignment="1">
      <alignment horizontal="left" vertical="center" wrapText="1"/>
    </xf>
    <xf numFmtId="0" fontId="11" fillId="2" borderId="19" xfId="3" applyFont="1" applyFill="1" applyBorder="1" applyAlignment="1">
      <alignment horizontal="left" vertical="center" wrapText="1"/>
    </xf>
    <xf numFmtId="0" fontId="11" fillId="2" borderId="0" xfId="3" applyFont="1" applyFill="1" applyAlignment="1">
      <alignment horizontal="left" vertical="center" wrapText="1"/>
    </xf>
    <xf numFmtId="0" fontId="10" fillId="2" borderId="0" xfId="3" applyFont="1" applyFill="1" applyAlignment="1">
      <alignment horizontal="left" vertical="center" wrapText="1"/>
    </xf>
    <xf numFmtId="0" fontId="24" fillId="0" borderId="0" xfId="3" applyFont="1" applyAlignment="1">
      <alignment horizontal="center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4" fillId="3" borderId="12" xfId="3" applyFont="1" applyFill="1" applyBorder="1" applyAlignment="1">
      <alignment horizontal="center"/>
    </xf>
    <xf numFmtId="0" fontId="24" fillId="0" borderId="12" xfId="3" applyFont="1" applyBorder="1" applyAlignment="1">
      <alignment horizontal="center"/>
    </xf>
    <xf numFmtId="0" fontId="18" fillId="3" borderId="0" xfId="3" applyFont="1" applyFill="1" applyAlignment="1">
      <alignment horizontal="center"/>
    </xf>
    <xf numFmtId="0" fontId="17" fillId="3" borderId="0" xfId="3" applyFont="1" applyFill="1" applyAlignment="1">
      <alignment horizontal="center"/>
    </xf>
    <xf numFmtId="0" fontId="5" fillId="0" borderId="0" xfId="3" applyFont="1" applyAlignment="1" applyProtection="1">
      <alignment horizontal="left" vertical="center" wrapText="1"/>
      <protection locked="0"/>
    </xf>
    <xf numFmtId="0" fontId="4" fillId="0" borderId="0" xfId="3" applyFont="1" applyAlignment="1" applyProtection="1">
      <alignment horizontal="left" vertical="center" wrapText="1"/>
      <protection locked="0"/>
    </xf>
    <xf numFmtId="0" fontId="5" fillId="0" borderId="13" xfId="3" applyFont="1" applyBorder="1" applyAlignment="1" applyProtection="1">
      <alignment horizontal="right" wrapText="1"/>
      <protection locked="0"/>
    </xf>
    <xf numFmtId="0" fontId="5" fillId="0" borderId="8" xfId="3" applyFont="1" applyBorder="1" applyAlignment="1" applyProtection="1">
      <alignment horizontal="center" vertical="center" wrapText="1"/>
      <protection locked="0"/>
    </xf>
    <xf numFmtId="0" fontId="5" fillId="0" borderId="17" xfId="3" applyFont="1" applyBorder="1" applyAlignment="1" applyProtection="1">
      <alignment horizontal="center" vertical="center" wrapText="1"/>
      <protection locked="0"/>
    </xf>
    <xf numFmtId="0" fontId="5" fillId="0" borderId="18" xfId="3" applyFont="1" applyBorder="1" applyAlignment="1" applyProtection="1">
      <alignment horizontal="center" vertical="center" wrapText="1"/>
      <protection locked="0"/>
    </xf>
    <xf numFmtId="0" fontId="5" fillId="0" borderId="0" xfId="3" applyFont="1" applyAlignment="1" applyProtection="1">
      <alignment horizontal="center" vertical="center" wrapText="1"/>
      <protection locked="0"/>
    </xf>
    <xf numFmtId="0" fontId="23" fillId="0" borderId="0" xfId="3" applyFont="1" applyAlignment="1" applyProtection="1">
      <alignment horizontal="center" vertical="center" wrapText="1"/>
      <protection locked="0"/>
    </xf>
    <xf numFmtId="0" fontId="23" fillId="0" borderId="13" xfId="3" applyFont="1" applyBorder="1" applyAlignment="1" applyProtection="1">
      <alignment horizontal="center" vertical="center" wrapText="1"/>
      <protection locked="0"/>
    </xf>
  </cellXfs>
  <cellStyles count="5">
    <cellStyle name="Денежный 2" xfId="1"/>
    <cellStyle name="Звичайний 2" xfId="2"/>
    <cellStyle name="Звичайний 2 2" xfId="3"/>
    <cellStyle name="Обычный" xfId="0" builtinId="0"/>
    <cellStyle name="Обыч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33"/>
  </sheetPr>
  <dimension ref="A1:R107"/>
  <sheetViews>
    <sheetView tabSelected="1" view="pageBreakPreview" zoomScale="75" zoomScaleNormal="75" zoomScaleSheetLayoutView="75" workbookViewId="0">
      <selection activeCell="AF31" sqref="AF31"/>
    </sheetView>
  </sheetViews>
  <sheetFormatPr defaultColWidth="9.140625" defaultRowHeight="18" x14ac:dyDescent="0.3"/>
  <cols>
    <col min="1" max="1" width="104.42578125" style="4" customWidth="1"/>
    <col min="2" max="2" width="10.28515625" style="4" customWidth="1"/>
    <col min="3" max="3" width="20" style="3" customWidth="1"/>
    <col min="4" max="4" width="18.5703125" style="3" customWidth="1"/>
    <col min="5" max="5" width="22.7109375" style="3" customWidth="1"/>
    <col min="6" max="6" width="20.85546875" style="3" customWidth="1"/>
    <col min="7" max="7" width="21.140625" style="3" customWidth="1"/>
    <col min="8" max="8" width="22.140625" style="3" customWidth="1"/>
    <col min="9" max="9" width="20.7109375" style="3" customWidth="1"/>
    <col min="10" max="10" width="12.7109375" style="2" customWidth="1"/>
    <col min="11" max="11" width="14" style="2" customWidth="1"/>
    <col min="12" max="17" width="9.140625" style="2"/>
    <col min="18" max="18" width="9.140625" style="13"/>
    <col min="19" max="16384" width="9.140625" style="1"/>
  </cols>
  <sheetData>
    <row r="1" spans="1:10" ht="16.899999999999999" customHeight="1" x14ac:dyDescent="0.3">
      <c r="A1" s="104"/>
      <c r="B1" s="104"/>
      <c r="C1" s="105"/>
      <c r="D1" s="106" t="s">
        <v>88</v>
      </c>
      <c r="E1" s="18"/>
      <c r="F1" s="18"/>
      <c r="G1" s="107"/>
      <c r="H1" s="108"/>
      <c r="I1" s="108"/>
    </row>
    <row r="2" spans="1:10" ht="16.899999999999999" customHeight="1" x14ac:dyDescent="0.3">
      <c r="A2" s="104"/>
      <c r="B2" s="104"/>
      <c r="C2" s="105"/>
      <c r="D2" s="164" t="s">
        <v>23</v>
      </c>
      <c r="E2" s="164"/>
      <c r="F2" s="164"/>
      <c r="G2" s="164"/>
      <c r="H2" s="164"/>
      <c r="I2" s="164"/>
    </row>
    <row r="3" spans="1:10" ht="16.899999999999999" customHeight="1" x14ac:dyDescent="0.3">
      <c r="A3" s="104"/>
      <c r="B3" s="104"/>
      <c r="C3" s="105"/>
      <c r="D3" s="109"/>
      <c r="E3" s="109"/>
      <c r="F3" s="109"/>
      <c r="G3" s="110"/>
      <c r="H3" s="111"/>
      <c r="I3" s="111"/>
    </row>
    <row r="4" spans="1:10" ht="16.899999999999999" customHeight="1" x14ac:dyDescent="0.3">
      <c r="A4" s="112" t="s">
        <v>24</v>
      </c>
      <c r="B4" s="104"/>
      <c r="C4" s="105"/>
      <c r="D4" s="165" t="s">
        <v>89</v>
      </c>
      <c r="E4" s="165"/>
      <c r="F4" s="165"/>
      <c r="G4" s="165"/>
      <c r="H4" s="165"/>
      <c r="I4" s="165"/>
    </row>
    <row r="5" spans="1:10" ht="32.25" customHeight="1" x14ac:dyDescent="0.3">
      <c r="A5" s="113" t="s">
        <v>115</v>
      </c>
      <c r="B5" s="104"/>
      <c r="C5" s="105"/>
      <c r="D5" s="164" t="s">
        <v>112</v>
      </c>
      <c r="E5" s="164"/>
      <c r="F5" s="164"/>
      <c r="G5" s="164"/>
      <c r="H5" s="164"/>
      <c r="I5" s="164"/>
    </row>
    <row r="6" spans="1:10" ht="18.75" x14ac:dyDescent="0.3">
      <c r="A6" s="114" t="s">
        <v>114</v>
      </c>
      <c r="B6" s="104"/>
      <c r="C6" s="105"/>
      <c r="D6" s="166" t="s">
        <v>113</v>
      </c>
      <c r="E6" s="166"/>
      <c r="F6" s="166"/>
      <c r="G6" s="166"/>
      <c r="H6" s="166"/>
      <c r="I6" s="166"/>
    </row>
    <row r="7" spans="1:10" ht="16.899999999999999" customHeight="1" x14ac:dyDescent="0.3">
      <c r="A7" s="18" t="s">
        <v>25</v>
      </c>
      <c r="B7" s="104"/>
      <c r="C7" s="105"/>
      <c r="D7" s="170" t="s">
        <v>25</v>
      </c>
      <c r="E7" s="170"/>
      <c r="F7" s="170"/>
      <c r="G7" s="170"/>
      <c r="H7" s="170"/>
      <c r="I7" s="170"/>
    </row>
    <row r="8" spans="1:10" ht="16.899999999999999" customHeight="1" x14ac:dyDescent="0.3">
      <c r="A8" s="113"/>
      <c r="B8" s="104"/>
      <c r="C8" s="105"/>
      <c r="D8" s="109"/>
      <c r="E8" s="109"/>
      <c r="F8" s="109"/>
      <c r="G8" s="109"/>
      <c r="H8" s="109"/>
      <c r="I8" s="109"/>
    </row>
    <row r="9" spans="1:10" ht="16.899999999999999" customHeight="1" x14ac:dyDescent="0.3">
      <c r="A9" s="115" t="s">
        <v>26</v>
      </c>
      <c r="B9" s="104"/>
      <c r="C9" s="105"/>
      <c r="D9" s="116" t="s">
        <v>90</v>
      </c>
      <c r="E9" s="116"/>
      <c r="F9" s="116"/>
      <c r="G9" s="109"/>
      <c r="H9" s="109"/>
      <c r="I9" s="109"/>
    </row>
    <row r="10" spans="1:10" ht="16.899999999999999" customHeight="1" x14ac:dyDescent="0.3">
      <c r="A10" s="117" t="s">
        <v>117</v>
      </c>
      <c r="B10" s="104"/>
      <c r="C10" s="105"/>
      <c r="D10" s="116" t="s">
        <v>103</v>
      </c>
      <c r="E10" s="116"/>
      <c r="F10" s="116" t="s">
        <v>85</v>
      </c>
      <c r="G10" s="109"/>
      <c r="H10" s="109"/>
      <c r="I10" s="109"/>
      <c r="J10" s="12"/>
    </row>
    <row r="11" spans="1:10" ht="16.899999999999999" customHeight="1" x14ac:dyDescent="0.3">
      <c r="A11" s="115" t="s">
        <v>105</v>
      </c>
      <c r="B11" s="104"/>
      <c r="C11" s="105"/>
      <c r="D11" s="118" t="s">
        <v>91</v>
      </c>
      <c r="E11" s="119" t="s">
        <v>95</v>
      </c>
      <c r="F11" s="119">
        <v>45565</v>
      </c>
      <c r="G11" s="109"/>
      <c r="H11" s="109"/>
      <c r="I11" s="109"/>
    </row>
    <row r="12" spans="1:10" ht="15" customHeight="1" x14ac:dyDescent="0.3">
      <c r="A12" s="115" t="s">
        <v>106</v>
      </c>
      <c r="B12" s="104"/>
      <c r="C12" s="105"/>
      <c r="D12" s="167" t="s">
        <v>92</v>
      </c>
      <c r="E12" s="168"/>
      <c r="F12" s="169"/>
      <c r="G12" s="109"/>
      <c r="H12" s="109"/>
      <c r="I12" s="109"/>
    </row>
    <row r="13" spans="1:10" ht="23.45" customHeight="1" x14ac:dyDescent="0.3">
      <c r="A13" s="113"/>
      <c r="B13" s="104"/>
      <c r="C13" s="105"/>
      <c r="D13" s="109"/>
      <c r="E13" s="109"/>
      <c r="F13" s="109"/>
      <c r="G13" s="109"/>
      <c r="H13" s="109"/>
      <c r="I13" s="109"/>
    </row>
    <row r="14" spans="1:10" ht="17.45" customHeight="1" x14ac:dyDescent="0.3">
      <c r="A14" s="171" t="s">
        <v>111</v>
      </c>
      <c r="B14" s="171"/>
      <c r="C14" s="171"/>
      <c r="D14" s="171"/>
      <c r="E14" s="171"/>
      <c r="F14" s="171"/>
      <c r="G14" s="171"/>
      <c r="H14" s="171"/>
      <c r="I14" s="171"/>
    </row>
    <row r="15" spans="1:10" ht="21" customHeight="1" x14ac:dyDescent="0.3">
      <c r="A15" s="172" t="s">
        <v>104</v>
      </c>
      <c r="B15" s="172"/>
      <c r="C15" s="172"/>
      <c r="D15" s="172"/>
      <c r="E15" s="172"/>
      <c r="F15" s="172"/>
      <c r="G15" s="172"/>
      <c r="H15" s="172"/>
      <c r="I15" s="172"/>
      <c r="J15" s="11"/>
    </row>
    <row r="16" spans="1:10" ht="16.899999999999999" customHeight="1" x14ac:dyDescent="0.3">
      <c r="A16" s="163" t="s">
        <v>18</v>
      </c>
      <c r="B16" s="163"/>
      <c r="C16" s="163"/>
      <c r="D16" s="163"/>
      <c r="E16" s="163"/>
      <c r="F16" s="163"/>
      <c r="G16" s="163"/>
      <c r="H16" s="163"/>
      <c r="I16" s="163"/>
    </row>
    <row r="17" spans="1:18" ht="16.899999999999999" customHeight="1" x14ac:dyDescent="0.3">
      <c r="A17" s="162" t="s">
        <v>119</v>
      </c>
      <c r="B17" s="162"/>
      <c r="C17" s="162"/>
      <c r="D17" s="162"/>
      <c r="E17" s="162"/>
      <c r="F17" s="162"/>
      <c r="G17" s="162"/>
      <c r="H17" s="162"/>
      <c r="I17" s="162"/>
    </row>
    <row r="18" spans="1:18" ht="21" x14ac:dyDescent="0.35">
      <c r="A18" s="20"/>
      <c r="B18" s="21"/>
      <c r="C18" s="21"/>
      <c r="D18" s="21"/>
      <c r="E18" s="21"/>
      <c r="F18" s="22"/>
      <c r="G18" s="22"/>
      <c r="H18" s="19"/>
      <c r="I18" s="22" t="s">
        <v>21</v>
      </c>
    </row>
    <row r="19" spans="1:18" ht="20.25" x14ac:dyDescent="0.3">
      <c r="A19" s="128" t="s">
        <v>2</v>
      </c>
      <c r="B19" s="128" t="s">
        <v>0</v>
      </c>
      <c r="C19" s="128" t="s">
        <v>1</v>
      </c>
      <c r="D19" s="128" t="s">
        <v>93</v>
      </c>
      <c r="E19" s="129" t="s">
        <v>11</v>
      </c>
      <c r="F19" s="127" t="s">
        <v>27</v>
      </c>
      <c r="G19" s="127"/>
      <c r="H19" s="127"/>
      <c r="I19" s="127"/>
    </row>
    <row r="20" spans="1:18" ht="35.25" customHeight="1" x14ac:dyDescent="0.3">
      <c r="A20" s="128"/>
      <c r="B20" s="128"/>
      <c r="C20" s="128"/>
      <c r="D20" s="128"/>
      <c r="E20" s="129"/>
      <c r="F20" s="24" t="s">
        <v>6</v>
      </c>
      <c r="G20" s="25" t="s">
        <v>7</v>
      </c>
      <c r="H20" s="25" t="s">
        <v>8</v>
      </c>
      <c r="I20" s="25" t="s">
        <v>9</v>
      </c>
    </row>
    <row r="21" spans="1:18" ht="20.25" x14ac:dyDescent="0.3">
      <c r="A21" s="23" t="s">
        <v>3</v>
      </c>
      <c r="B21" s="23" t="s">
        <v>4</v>
      </c>
      <c r="C21" s="23">
        <v>3</v>
      </c>
      <c r="D21" s="23">
        <v>4</v>
      </c>
      <c r="E21" s="26">
        <v>5</v>
      </c>
      <c r="F21" s="24">
        <v>6</v>
      </c>
      <c r="G21" s="27">
        <v>7</v>
      </c>
      <c r="H21" s="27">
        <v>8</v>
      </c>
      <c r="I21" s="27">
        <v>9</v>
      </c>
    </row>
    <row r="22" spans="1:18" ht="20.25" x14ac:dyDescent="0.3">
      <c r="A22" s="147" t="s">
        <v>28</v>
      </c>
      <c r="B22" s="148"/>
      <c r="C22" s="148"/>
      <c r="D22" s="148"/>
      <c r="E22" s="148"/>
      <c r="F22" s="148"/>
      <c r="G22" s="148"/>
      <c r="H22" s="148"/>
      <c r="I22" s="149"/>
      <c r="J22" s="7"/>
      <c r="R22" s="2"/>
    </row>
    <row r="23" spans="1:18" ht="24.6" customHeight="1" x14ac:dyDescent="0.3">
      <c r="A23" s="147" t="s">
        <v>29</v>
      </c>
      <c r="B23" s="148"/>
      <c r="C23" s="148"/>
      <c r="D23" s="148"/>
      <c r="E23" s="148"/>
      <c r="F23" s="148"/>
      <c r="G23" s="148"/>
      <c r="H23" s="148"/>
      <c r="I23" s="149"/>
      <c r="J23" s="7"/>
      <c r="R23" s="2"/>
    </row>
    <row r="24" spans="1:18" ht="46.5" customHeight="1" x14ac:dyDescent="0.3">
      <c r="A24" s="28" t="s">
        <v>30</v>
      </c>
      <c r="B24" s="29" t="s">
        <v>31</v>
      </c>
      <c r="C24" s="30">
        <f>C25+C26</f>
        <v>45652616.560000002</v>
      </c>
      <c r="D24" s="30">
        <v>0</v>
      </c>
      <c r="E24" s="31">
        <f t="shared" ref="E24:E38" si="0">F24+G24+H24+I24</f>
        <v>44924109.660000004</v>
      </c>
      <c r="F24" s="30">
        <f>F25+F26</f>
        <v>11377324.220000001</v>
      </c>
      <c r="G24" s="30">
        <f>G25+G26</f>
        <v>10987443.73</v>
      </c>
      <c r="H24" s="30">
        <f>H25+H26</f>
        <v>11278611.449999999</v>
      </c>
      <c r="I24" s="30">
        <f>I25+I26</f>
        <v>11280730.26</v>
      </c>
      <c r="J24" s="154"/>
      <c r="K24" s="154"/>
      <c r="L24" s="154"/>
      <c r="M24" s="154"/>
      <c r="N24" s="154"/>
      <c r="O24" s="154"/>
      <c r="P24" s="154"/>
      <c r="R24" s="2"/>
    </row>
    <row r="25" spans="1:18" ht="34.5" customHeight="1" x14ac:dyDescent="0.3">
      <c r="A25" s="32" t="s">
        <v>94</v>
      </c>
      <c r="B25" s="33" t="s">
        <v>32</v>
      </c>
      <c r="C25" s="39">
        <v>45652616.560000002</v>
      </c>
      <c r="D25" s="34" t="s">
        <v>95</v>
      </c>
      <c r="E25" s="35">
        <f t="shared" si="0"/>
        <v>44924109.660000004</v>
      </c>
      <c r="F25" s="36">
        <v>11377324.220000001</v>
      </c>
      <c r="G25" s="36">
        <v>10987443.73</v>
      </c>
      <c r="H25" s="36">
        <v>11278611.449999999</v>
      </c>
      <c r="I25" s="36">
        <v>11280730.26</v>
      </c>
      <c r="J25" s="152"/>
      <c r="K25" s="153"/>
      <c r="L25" s="153"/>
      <c r="M25" s="153"/>
      <c r="N25" s="153"/>
      <c r="O25" s="153"/>
      <c r="P25" s="153"/>
      <c r="Q25" s="153"/>
      <c r="R25" s="153"/>
    </row>
    <row r="26" spans="1:18" ht="33" customHeight="1" x14ac:dyDescent="0.3">
      <c r="A26" s="37" t="s">
        <v>96</v>
      </c>
      <c r="B26" s="38" t="s">
        <v>33</v>
      </c>
      <c r="C26" s="39">
        <v>0</v>
      </c>
      <c r="D26" s="39" t="s">
        <v>95</v>
      </c>
      <c r="E26" s="31">
        <f t="shared" si="0"/>
        <v>0</v>
      </c>
      <c r="F26" s="40">
        <v>0</v>
      </c>
      <c r="G26" s="41">
        <v>0</v>
      </c>
      <c r="H26" s="41">
        <v>0</v>
      </c>
      <c r="I26" s="41">
        <v>0</v>
      </c>
      <c r="J26" s="8"/>
      <c r="R26" s="2"/>
    </row>
    <row r="27" spans="1:18" ht="45" customHeight="1" x14ac:dyDescent="0.3">
      <c r="A27" s="42" t="s">
        <v>34</v>
      </c>
      <c r="B27" s="43" t="s">
        <v>35</v>
      </c>
      <c r="C27" s="44">
        <f>C28</f>
        <v>17748262.260000002</v>
      </c>
      <c r="D27" s="44" t="str">
        <f>D28</f>
        <v>Х</v>
      </c>
      <c r="E27" s="45">
        <f t="shared" si="0"/>
        <v>19900822.219999999</v>
      </c>
      <c r="F27" s="44">
        <f>F28</f>
        <v>3137388.86</v>
      </c>
      <c r="G27" s="44">
        <f>G28</f>
        <v>4853930.6500000004</v>
      </c>
      <c r="H27" s="44">
        <f>H28</f>
        <v>5753566.7699999996</v>
      </c>
      <c r="I27" s="44">
        <f>I28</f>
        <v>6155935.9400000004</v>
      </c>
      <c r="J27" s="150"/>
      <c r="K27" s="151"/>
      <c r="L27" s="151"/>
      <c r="M27" s="151"/>
      <c r="N27" s="151"/>
      <c r="O27" s="151"/>
      <c r="P27" s="151"/>
      <c r="Q27" s="151"/>
      <c r="R27" s="151"/>
    </row>
    <row r="28" spans="1:18" ht="42" customHeight="1" x14ac:dyDescent="0.3">
      <c r="A28" s="46" t="s">
        <v>36</v>
      </c>
      <c r="B28" s="47" t="s">
        <v>37</v>
      </c>
      <c r="C28" s="49">
        <v>17748262.260000002</v>
      </c>
      <c r="D28" s="48" t="s">
        <v>95</v>
      </c>
      <c r="E28" s="40">
        <f t="shared" si="0"/>
        <v>19900822.219999999</v>
      </c>
      <c r="F28" s="49">
        <v>3137388.86</v>
      </c>
      <c r="G28" s="49">
        <v>4853930.6500000004</v>
      </c>
      <c r="H28" s="49">
        <v>5753566.7699999996</v>
      </c>
      <c r="I28" s="49">
        <v>6155935.9400000004</v>
      </c>
      <c r="J28" s="135"/>
      <c r="K28" s="136"/>
      <c r="L28" s="136"/>
      <c r="M28" s="136"/>
      <c r="N28" s="136"/>
      <c r="O28" s="136"/>
      <c r="P28" s="136"/>
      <c r="Q28" s="136"/>
      <c r="R28" s="136"/>
    </row>
    <row r="29" spans="1:18" ht="30.75" customHeight="1" x14ac:dyDescent="0.3">
      <c r="A29" s="50" t="s">
        <v>38</v>
      </c>
      <c r="B29" s="51">
        <v>1030</v>
      </c>
      <c r="C29" s="30">
        <f>C30+C31+C32+C33+C34+C35+C36+C37+C38</f>
        <v>12948104.169999998</v>
      </c>
      <c r="D29" s="30">
        <v>0</v>
      </c>
      <c r="E29" s="30">
        <f t="shared" si="0"/>
        <v>8753400.5699999984</v>
      </c>
      <c r="F29" s="30">
        <f>F30+F31+F32+F33+F34+F35+F36+F37+F38</f>
        <v>2342357.8099999996</v>
      </c>
      <c r="G29" s="30">
        <f>G30+G31+G32+G33+G34+G35+G36+G37+G38</f>
        <v>2981704.7699999996</v>
      </c>
      <c r="H29" s="30">
        <f>H30+H31+H32+H33+H34+H35+H36+H37+H38</f>
        <v>1856439.21</v>
      </c>
      <c r="I29" s="30">
        <f>I30+I31+I32+I33+I34+I35+I36+I37+I38</f>
        <v>1572898.78</v>
      </c>
      <c r="R29" s="2"/>
    </row>
    <row r="30" spans="1:18" ht="37.5" customHeight="1" x14ac:dyDescent="0.3">
      <c r="A30" s="52" t="s">
        <v>101</v>
      </c>
      <c r="B30" s="53">
        <v>1031</v>
      </c>
      <c r="C30" s="54">
        <v>0</v>
      </c>
      <c r="D30" s="54" t="s">
        <v>95</v>
      </c>
      <c r="E30" s="30">
        <f t="shared" si="0"/>
        <v>0</v>
      </c>
      <c r="F30" s="54">
        <v>0</v>
      </c>
      <c r="G30" s="55">
        <v>0</v>
      </c>
      <c r="H30" s="55">
        <v>0</v>
      </c>
      <c r="I30" s="55">
        <v>0</v>
      </c>
      <c r="R30" s="2"/>
    </row>
    <row r="31" spans="1:18" ht="31.5" customHeight="1" x14ac:dyDescent="0.3">
      <c r="A31" s="52" t="s">
        <v>102</v>
      </c>
      <c r="B31" s="53">
        <v>1032</v>
      </c>
      <c r="C31" s="54">
        <v>0</v>
      </c>
      <c r="D31" s="54" t="s">
        <v>95</v>
      </c>
      <c r="E31" s="30">
        <f t="shared" si="0"/>
        <v>0</v>
      </c>
      <c r="F31" s="54">
        <v>0</v>
      </c>
      <c r="G31" s="55">
        <v>0</v>
      </c>
      <c r="H31" s="55">
        <v>0</v>
      </c>
      <c r="I31" s="55">
        <v>0</v>
      </c>
      <c r="R31" s="2"/>
    </row>
    <row r="32" spans="1:18" ht="36" customHeight="1" x14ac:dyDescent="0.3">
      <c r="A32" s="56" t="s">
        <v>87</v>
      </c>
      <c r="B32" s="53">
        <v>1033</v>
      </c>
      <c r="C32" s="54">
        <v>5631843.2699999996</v>
      </c>
      <c r="D32" s="54" t="s">
        <v>95</v>
      </c>
      <c r="E32" s="30">
        <f t="shared" si="0"/>
        <v>3452098.82</v>
      </c>
      <c r="F32" s="54">
        <v>1070572.82</v>
      </c>
      <c r="G32" s="55">
        <v>1698199.57</v>
      </c>
      <c r="H32" s="55">
        <v>401599.3</v>
      </c>
      <c r="I32" s="55">
        <v>281727.13</v>
      </c>
      <c r="J32" s="137"/>
      <c r="K32" s="138"/>
      <c r="L32" s="138"/>
      <c r="M32" s="138"/>
      <c r="N32" s="138"/>
      <c r="O32" s="138"/>
      <c r="P32" s="138"/>
      <c r="Q32" s="138"/>
      <c r="R32" s="138"/>
    </row>
    <row r="33" spans="1:18" ht="28.5" customHeight="1" x14ac:dyDescent="0.3">
      <c r="A33" s="52" t="s">
        <v>39</v>
      </c>
      <c r="B33" s="53">
        <v>1034</v>
      </c>
      <c r="C33" s="54">
        <v>0</v>
      </c>
      <c r="D33" s="54" t="s">
        <v>95</v>
      </c>
      <c r="E33" s="30">
        <f t="shared" si="0"/>
        <v>0</v>
      </c>
      <c r="F33" s="57">
        <v>0</v>
      </c>
      <c r="G33" s="55">
        <v>0</v>
      </c>
      <c r="H33" s="55">
        <v>0</v>
      </c>
      <c r="I33" s="55">
        <v>0</v>
      </c>
      <c r="R33" s="2"/>
    </row>
    <row r="34" spans="1:18" ht="42.75" customHeight="1" x14ac:dyDescent="0.3">
      <c r="A34" s="58" t="s">
        <v>40</v>
      </c>
      <c r="B34" s="53">
        <v>1035</v>
      </c>
      <c r="C34" s="54">
        <v>14955.59</v>
      </c>
      <c r="D34" s="54" t="s">
        <v>95</v>
      </c>
      <c r="E34" s="30">
        <f t="shared" si="0"/>
        <v>15562.41</v>
      </c>
      <c r="F34" s="57">
        <v>3786.18</v>
      </c>
      <c r="G34" s="55">
        <v>3871.45</v>
      </c>
      <c r="H34" s="55">
        <v>3979.37</v>
      </c>
      <c r="I34" s="55">
        <v>3925.41</v>
      </c>
      <c r="J34" s="139"/>
      <c r="K34" s="140"/>
      <c r="L34" s="140"/>
      <c r="M34" s="140"/>
      <c r="N34" s="140"/>
      <c r="O34" s="140"/>
      <c r="P34" s="140"/>
      <c r="Q34" s="140"/>
      <c r="R34" s="140"/>
    </row>
    <row r="35" spans="1:18" ht="29.25" customHeight="1" x14ac:dyDescent="0.3">
      <c r="A35" s="46" t="s">
        <v>22</v>
      </c>
      <c r="B35" s="53">
        <v>1036</v>
      </c>
      <c r="C35" s="54">
        <v>418246.6</v>
      </c>
      <c r="D35" s="54" t="s">
        <v>95</v>
      </c>
      <c r="E35" s="30">
        <f t="shared" si="0"/>
        <v>426272.44999999995</v>
      </c>
      <c r="F35" s="54">
        <v>113795.39</v>
      </c>
      <c r="G35" s="55">
        <v>99409.4</v>
      </c>
      <c r="H35" s="55">
        <v>87765.37</v>
      </c>
      <c r="I35" s="55">
        <v>125302.29</v>
      </c>
      <c r="R35" s="2"/>
    </row>
    <row r="36" spans="1:18" ht="38.25" customHeight="1" x14ac:dyDescent="0.3">
      <c r="A36" s="52" t="s">
        <v>41</v>
      </c>
      <c r="B36" s="53">
        <v>1037</v>
      </c>
      <c r="C36" s="54">
        <v>6084599.5899999999</v>
      </c>
      <c r="D36" s="54" t="s">
        <v>95</v>
      </c>
      <c r="E36" s="30">
        <f t="shared" si="0"/>
        <v>4179231.72</v>
      </c>
      <c r="F36" s="54">
        <v>970181.25</v>
      </c>
      <c r="G36" s="54">
        <v>990902.32</v>
      </c>
      <c r="H36" s="54">
        <v>1221707.8</v>
      </c>
      <c r="I36" s="54">
        <v>996440.35</v>
      </c>
      <c r="R36" s="2"/>
    </row>
    <row r="37" spans="1:18" ht="48.75" customHeight="1" x14ac:dyDescent="0.3">
      <c r="A37" s="52" t="s">
        <v>116</v>
      </c>
      <c r="B37" s="53">
        <v>1038</v>
      </c>
      <c r="C37" s="54">
        <v>796660.12</v>
      </c>
      <c r="D37" s="54" t="s">
        <v>95</v>
      </c>
      <c r="E37" s="30">
        <f t="shared" si="0"/>
        <v>680235.17</v>
      </c>
      <c r="F37" s="30">
        <v>184022.17</v>
      </c>
      <c r="G37" s="30">
        <v>189322.03</v>
      </c>
      <c r="H37" s="30">
        <v>141387.37</v>
      </c>
      <c r="I37" s="30">
        <v>165503.6</v>
      </c>
      <c r="R37" s="2"/>
    </row>
    <row r="38" spans="1:18" ht="31.5" customHeight="1" x14ac:dyDescent="0.35">
      <c r="A38" s="52" t="s">
        <v>118</v>
      </c>
      <c r="B38" s="59">
        <v>1039</v>
      </c>
      <c r="C38" s="120">
        <v>1799</v>
      </c>
      <c r="D38" s="54" t="s">
        <v>95</v>
      </c>
      <c r="E38" s="30">
        <f t="shared" si="0"/>
        <v>0</v>
      </c>
      <c r="F38" s="30">
        <v>0</v>
      </c>
      <c r="G38" s="30">
        <v>0</v>
      </c>
      <c r="H38" s="30">
        <v>0</v>
      </c>
      <c r="I38" s="30">
        <v>0</v>
      </c>
      <c r="K38" s="1"/>
      <c r="L38" s="1"/>
      <c r="M38" s="1"/>
      <c r="N38" s="1"/>
      <c r="O38" s="1"/>
      <c r="P38" s="1"/>
      <c r="Q38" s="1"/>
      <c r="R38" s="1"/>
    </row>
    <row r="39" spans="1:18" ht="30.75" customHeight="1" x14ac:dyDescent="0.3">
      <c r="A39" s="144" t="s">
        <v>42</v>
      </c>
      <c r="B39" s="145"/>
      <c r="C39" s="145"/>
      <c r="D39" s="145"/>
      <c r="E39" s="145"/>
      <c r="F39" s="145"/>
      <c r="G39" s="145"/>
      <c r="H39" s="145"/>
      <c r="I39" s="146"/>
      <c r="R39" s="2"/>
    </row>
    <row r="40" spans="1:18" ht="29.25" customHeight="1" x14ac:dyDescent="0.3">
      <c r="A40" s="60" t="s">
        <v>43</v>
      </c>
      <c r="B40" s="61">
        <v>1040</v>
      </c>
      <c r="C40" s="62">
        <v>33852300.990000002</v>
      </c>
      <c r="D40" s="54" t="s">
        <v>95</v>
      </c>
      <c r="E40" s="63">
        <f>F40+G40+H40+I40</f>
        <v>36163529.200000003</v>
      </c>
      <c r="F40" s="64">
        <v>8488997.4000000004</v>
      </c>
      <c r="G40" s="55">
        <v>9399320.3399999999</v>
      </c>
      <c r="H40" s="55">
        <v>9404042.7300000004</v>
      </c>
      <c r="I40" s="55">
        <v>8871168.7300000004</v>
      </c>
      <c r="R40" s="2"/>
    </row>
    <row r="41" spans="1:18" ht="32.25" customHeight="1" x14ac:dyDescent="0.3">
      <c r="A41" s="60" t="s">
        <v>44</v>
      </c>
      <c r="B41" s="65">
        <v>1050</v>
      </c>
      <c r="C41" s="36">
        <v>7431149.79</v>
      </c>
      <c r="D41" s="54" t="s">
        <v>95</v>
      </c>
      <c r="E41" s="63">
        <f t="shared" ref="E41:E50" si="1">F41+G41+H41+I41</f>
        <v>7897652.7199999997</v>
      </c>
      <c r="F41" s="35">
        <v>1847998.55</v>
      </c>
      <c r="G41" s="35">
        <v>2054775.29</v>
      </c>
      <c r="H41" s="35">
        <v>2043221.76</v>
      </c>
      <c r="I41" s="54">
        <v>1951657.12</v>
      </c>
      <c r="R41" s="2"/>
    </row>
    <row r="42" spans="1:18" ht="27.75" customHeight="1" x14ac:dyDescent="0.3">
      <c r="A42" s="60" t="s">
        <v>45</v>
      </c>
      <c r="B42" s="65">
        <v>1060</v>
      </c>
      <c r="C42" s="36">
        <v>227308.12</v>
      </c>
      <c r="D42" s="54" t="s">
        <v>95</v>
      </c>
      <c r="E42" s="63">
        <f t="shared" si="1"/>
        <v>182400.74</v>
      </c>
      <c r="F42" s="35">
        <v>20314.14</v>
      </c>
      <c r="G42" s="55">
        <v>89153.58</v>
      </c>
      <c r="H42" s="55">
        <v>31391.31</v>
      </c>
      <c r="I42" s="55">
        <v>41541.71</v>
      </c>
      <c r="R42" s="2"/>
    </row>
    <row r="43" spans="1:18" ht="29.25" customHeight="1" x14ac:dyDescent="0.3">
      <c r="A43" s="60" t="s">
        <v>46</v>
      </c>
      <c r="B43" s="65">
        <v>1070</v>
      </c>
      <c r="C43" s="36">
        <v>15388753.289999999</v>
      </c>
      <c r="D43" s="54" t="s">
        <v>95</v>
      </c>
      <c r="E43" s="63">
        <f t="shared" si="1"/>
        <v>10759670.670000002</v>
      </c>
      <c r="F43" s="35">
        <v>2919173.49</v>
      </c>
      <c r="G43" s="55">
        <v>2750427.47</v>
      </c>
      <c r="H43" s="55">
        <v>2702067.73</v>
      </c>
      <c r="I43" s="55">
        <v>2388001.98</v>
      </c>
      <c r="R43" s="2"/>
    </row>
    <row r="44" spans="1:18" ht="34.5" customHeight="1" x14ac:dyDescent="0.3">
      <c r="A44" s="60" t="s">
        <v>47</v>
      </c>
      <c r="B44" s="65">
        <v>1080</v>
      </c>
      <c r="C44" s="36">
        <v>603626.01</v>
      </c>
      <c r="D44" s="54" t="s">
        <v>95</v>
      </c>
      <c r="E44" s="63">
        <f t="shared" si="1"/>
        <v>589067.69999999995</v>
      </c>
      <c r="F44" s="35">
        <v>112434.33</v>
      </c>
      <c r="G44" s="55">
        <v>186683.78</v>
      </c>
      <c r="H44" s="55">
        <v>198936</v>
      </c>
      <c r="I44" s="55">
        <v>91013.59</v>
      </c>
      <c r="R44" s="2"/>
    </row>
    <row r="45" spans="1:18" ht="27" customHeight="1" x14ac:dyDescent="0.3">
      <c r="A45" s="60" t="s">
        <v>48</v>
      </c>
      <c r="B45" s="65">
        <v>1090</v>
      </c>
      <c r="C45" s="36">
        <v>8190935.5999999996</v>
      </c>
      <c r="D45" s="54" t="s">
        <v>95</v>
      </c>
      <c r="E45" s="63">
        <f t="shared" si="1"/>
        <v>8233303.9000000004</v>
      </c>
      <c r="F45" s="35">
        <v>1246777.01</v>
      </c>
      <c r="G45" s="55">
        <v>3019332.61</v>
      </c>
      <c r="H45" s="55">
        <v>2239121.13</v>
      </c>
      <c r="I45" s="55">
        <v>1728073.15</v>
      </c>
      <c r="R45" s="2"/>
    </row>
    <row r="46" spans="1:18" ht="23.25" customHeight="1" x14ac:dyDescent="0.3">
      <c r="A46" s="60" t="s">
        <v>49</v>
      </c>
      <c r="B46" s="65">
        <v>1100</v>
      </c>
      <c r="C46" s="36">
        <v>0</v>
      </c>
      <c r="D46" s="54" t="s">
        <v>95</v>
      </c>
      <c r="E46" s="63">
        <f t="shared" si="1"/>
        <v>1800</v>
      </c>
      <c r="F46" s="35">
        <v>0</v>
      </c>
      <c r="G46" s="55">
        <v>1800</v>
      </c>
      <c r="H46" s="55">
        <v>0</v>
      </c>
      <c r="I46" s="55">
        <v>0</v>
      </c>
      <c r="R46" s="2"/>
    </row>
    <row r="47" spans="1:18" ht="31.5" customHeight="1" x14ac:dyDescent="0.3">
      <c r="A47" s="60" t="s">
        <v>50</v>
      </c>
      <c r="B47" s="65">
        <v>1110</v>
      </c>
      <c r="C47" s="36">
        <v>2028285.36</v>
      </c>
      <c r="D47" s="54" t="s">
        <v>95</v>
      </c>
      <c r="E47" s="63">
        <f t="shared" si="1"/>
        <v>2897885.7199999997</v>
      </c>
      <c r="F47" s="35">
        <v>807869.94</v>
      </c>
      <c r="G47" s="55">
        <v>395156.9</v>
      </c>
      <c r="H47" s="55">
        <v>259948.25</v>
      </c>
      <c r="I47" s="55">
        <v>1434910.63</v>
      </c>
      <c r="R47" s="2"/>
    </row>
    <row r="48" spans="1:18" ht="37.5" customHeight="1" x14ac:dyDescent="0.3">
      <c r="A48" s="66" t="s">
        <v>51</v>
      </c>
      <c r="B48" s="65">
        <v>1120</v>
      </c>
      <c r="C48" s="36">
        <v>19482.5</v>
      </c>
      <c r="D48" s="54" t="s">
        <v>95</v>
      </c>
      <c r="E48" s="63">
        <f t="shared" si="1"/>
        <v>35472</v>
      </c>
      <c r="F48" s="35">
        <v>1712</v>
      </c>
      <c r="G48" s="55">
        <v>13360</v>
      </c>
      <c r="H48" s="55">
        <v>7600</v>
      </c>
      <c r="I48" s="55">
        <v>12800</v>
      </c>
      <c r="R48" s="2"/>
    </row>
    <row r="49" spans="1:18" ht="33" customHeight="1" x14ac:dyDescent="0.3">
      <c r="A49" s="66" t="s">
        <v>52</v>
      </c>
      <c r="B49" s="65">
        <v>1130</v>
      </c>
      <c r="C49" s="36">
        <v>5920990.4299999997</v>
      </c>
      <c r="D49" s="54" t="s">
        <v>95</v>
      </c>
      <c r="E49" s="63">
        <f t="shared" si="1"/>
        <v>7604228</v>
      </c>
      <c r="F49" s="35">
        <v>868342.09</v>
      </c>
      <c r="G49" s="55">
        <v>1828407.12</v>
      </c>
      <c r="H49" s="55">
        <v>2472614.7200000002</v>
      </c>
      <c r="I49" s="55">
        <v>2434864.0699999998</v>
      </c>
      <c r="R49" s="2"/>
    </row>
    <row r="50" spans="1:18" ht="22.5" customHeight="1" x14ac:dyDescent="0.3">
      <c r="A50" s="60" t="s">
        <v>53</v>
      </c>
      <c r="B50" s="65">
        <v>1140</v>
      </c>
      <c r="C50" s="36">
        <v>28896.2</v>
      </c>
      <c r="D50" s="54" t="s">
        <v>95</v>
      </c>
      <c r="E50" s="63">
        <f t="shared" si="1"/>
        <v>15173.8</v>
      </c>
      <c r="F50" s="35">
        <v>3631.7</v>
      </c>
      <c r="G50" s="55">
        <v>3759.7</v>
      </c>
      <c r="H50" s="55">
        <v>3956.7</v>
      </c>
      <c r="I50" s="55">
        <v>3825.7</v>
      </c>
      <c r="R50" s="2"/>
    </row>
    <row r="51" spans="1:18" ht="33.75" customHeight="1" x14ac:dyDescent="0.3">
      <c r="A51" s="67" t="s">
        <v>54</v>
      </c>
      <c r="B51" s="68">
        <v>1160</v>
      </c>
      <c r="C51" s="63">
        <f>C24+C27+C29+C54+C65</f>
        <v>79091506.230000004</v>
      </c>
      <c r="D51" s="63">
        <v>0</v>
      </c>
      <c r="E51" s="63">
        <f>F51+G51+H51+I51</f>
        <v>76098054.549999997</v>
      </c>
      <c r="F51" s="63">
        <f>F24+F27+F29+F54+F65</f>
        <v>17546631.59</v>
      </c>
      <c r="G51" s="63">
        <f>G24+G27+G29+G54+G65</f>
        <v>19425529.889999997</v>
      </c>
      <c r="H51" s="63">
        <f>H24+H27+H29+H54+H65</f>
        <v>19507859.399999999</v>
      </c>
      <c r="I51" s="63">
        <f>I24+I27+I29+I54+I65</f>
        <v>19618033.670000002</v>
      </c>
      <c r="R51" s="2"/>
    </row>
    <row r="52" spans="1:18" ht="28.5" customHeight="1" x14ac:dyDescent="0.3">
      <c r="A52" s="67" t="s">
        <v>55</v>
      </c>
      <c r="B52" s="68">
        <v>1170</v>
      </c>
      <c r="C52" s="63">
        <f>C40+C41+C42+C43+C44+C45+C46+C47+C48+C49+C50+C57+C70</f>
        <v>76583481.170000002</v>
      </c>
      <c r="D52" s="63">
        <v>0</v>
      </c>
      <c r="E52" s="63">
        <f>F52+G52+H52+I52</f>
        <v>77349605.080000013</v>
      </c>
      <c r="F52" s="63">
        <f>F40+F41+F42+F43+F44+F45+F46+F47+F48+F49+F50+F57+F70</f>
        <v>17205967.41</v>
      </c>
      <c r="G52" s="63">
        <f>G40+G41+G42+G43+G44+G45+G46+G47+G48+G49+G50+G57+G70</f>
        <v>20387825.599999998</v>
      </c>
      <c r="H52" s="63">
        <f>H40+H41+H42+H43+H44+H45+H46+H47+H48+H49+H50+H57+H70</f>
        <v>20144876.129999999</v>
      </c>
      <c r="I52" s="63">
        <f>I40+I41+I42+I43+I44+I45+I46+I47+I48+I49+I50+I57+I70</f>
        <v>19610935.940000005</v>
      </c>
      <c r="R52" s="2"/>
    </row>
    <row r="53" spans="1:18" ht="23.25" customHeight="1" x14ac:dyDescent="0.3">
      <c r="A53" s="141" t="s">
        <v>56</v>
      </c>
      <c r="B53" s="142"/>
      <c r="C53" s="142"/>
      <c r="D53" s="142"/>
      <c r="E53" s="142"/>
      <c r="F53" s="142"/>
      <c r="G53" s="142"/>
      <c r="H53" s="142"/>
      <c r="I53" s="143"/>
      <c r="R53" s="2"/>
    </row>
    <row r="54" spans="1:18" ht="27.75" customHeight="1" x14ac:dyDescent="0.3">
      <c r="A54" s="69" t="s">
        <v>57</v>
      </c>
      <c r="B54" s="51">
        <v>2010</v>
      </c>
      <c r="C54" s="30">
        <f>C55+C56</f>
        <v>2742523.24</v>
      </c>
      <c r="D54" s="30">
        <v>0</v>
      </c>
      <c r="E54" s="30">
        <f>F54+G54+H54+I54</f>
        <v>2519722.0999999996</v>
      </c>
      <c r="F54" s="30">
        <f>F55+F56</f>
        <v>689560.7</v>
      </c>
      <c r="G54" s="30">
        <f>G55+G56</f>
        <v>602450.74</v>
      </c>
      <c r="H54" s="30">
        <f>H55+H56</f>
        <v>619241.97</v>
      </c>
      <c r="I54" s="30">
        <f>I55+I56</f>
        <v>608468.68999999994</v>
      </c>
      <c r="R54" s="2"/>
    </row>
    <row r="55" spans="1:18" ht="30.75" customHeight="1" x14ac:dyDescent="0.3">
      <c r="A55" s="70" t="s">
        <v>97</v>
      </c>
      <c r="B55" s="53">
        <v>2011</v>
      </c>
      <c r="C55" s="54">
        <v>589482.74</v>
      </c>
      <c r="D55" s="54" t="s">
        <v>95</v>
      </c>
      <c r="E55" s="54">
        <f>F55+G55+H55+I55</f>
        <v>321731.62</v>
      </c>
      <c r="F55" s="54">
        <v>131344.31</v>
      </c>
      <c r="G55" s="54">
        <v>56642.31</v>
      </c>
      <c r="H55" s="54">
        <v>73208.31</v>
      </c>
      <c r="I55" s="54">
        <v>60536.69</v>
      </c>
      <c r="J55" s="131"/>
      <c r="K55" s="132"/>
      <c r="L55" s="132"/>
      <c r="M55" s="132"/>
      <c r="N55" s="132"/>
      <c r="O55" s="132"/>
      <c r="P55" s="132"/>
      <c r="Q55" s="132"/>
      <c r="R55" s="132"/>
    </row>
    <row r="56" spans="1:18" ht="21" customHeight="1" x14ac:dyDescent="0.3">
      <c r="A56" s="70" t="s">
        <v>58</v>
      </c>
      <c r="B56" s="53">
        <v>2012</v>
      </c>
      <c r="C56" s="54">
        <v>2153040.5</v>
      </c>
      <c r="D56" s="54" t="s">
        <v>95</v>
      </c>
      <c r="E56" s="54">
        <f>F56+G56+H56+I56</f>
        <v>2197990.48</v>
      </c>
      <c r="F56" s="54">
        <v>558216.39</v>
      </c>
      <c r="G56" s="54">
        <v>545808.43000000005</v>
      </c>
      <c r="H56" s="54">
        <v>546033.66</v>
      </c>
      <c r="I56" s="54">
        <v>547932</v>
      </c>
      <c r="J56" s="133"/>
      <c r="K56" s="134"/>
      <c r="L56" s="134"/>
      <c r="M56" s="134"/>
      <c r="N56" s="134"/>
      <c r="O56" s="134"/>
      <c r="P56" s="134"/>
      <c r="Q56" s="134"/>
      <c r="R56" s="134"/>
    </row>
    <row r="57" spans="1:18" ht="27.75" customHeight="1" x14ac:dyDescent="0.3">
      <c r="A57" s="71" t="s">
        <v>86</v>
      </c>
      <c r="B57" s="72">
        <v>3010</v>
      </c>
      <c r="C57" s="73">
        <f>C58+C59+C60+C61+C62+C63</f>
        <v>2891752.8800000004</v>
      </c>
      <c r="D57" s="73">
        <v>0</v>
      </c>
      <c r="E57" s="73">
        <f>F57+G57+H57+I57</f>
        <v>2969420.63</v>
      </c>
      <c r="F57" s="73">
        <f>F58+F59+F60+F61+F62+F63</f>
        <v>888716.75999999989</v>
      </c>
      <c r="G57" s="73">
        <f>G58+G59+G60+G61+G62+G63</f>
        <v>645648.80999999994</v>
      </c>
      <c r="H57" s="73">
        <f>H58+H59+H60+H61+H62+H63</f>
        <v>781975.8</v>
      </c>
      <c r="I57" s="73">
        <f>I58+I59+I60+I61+I62+I63</f>
        <v>653079.26</v>
      </c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ht="19.5" customHeight="1" x14ac:dyDescent="0.3">
      <c r="A58" s="60" t="s">
        <v>59</v>
      </c>
      <c r="B58" s="65">
        <v>3011</v>
      </c>
      <c r="C58" s="36">
        <v>0</v>
      </c>
      <c r="D58" s="54" t="s">
        <v>95</v>
      </c>
      <c r="E58" s="63">
        <f t="shared" ref="E58:E63" si="2">F58+G58+H58+I58</f>
        <v>0</v>
      </c>
      <c r="F58" s="35">
        <v>0</v>
      </c>
      <c r="G58" s="55">
        <v>0</v>
      </c>
      <c r="H58" s="55">
        <v>0</v>
      </c>
      <c r="I58" s="55">
        <v>0</v>
      </c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ht="20.25" x14ac:dyDescent="0.3">
      <c r="A59" s="60" t="s">
        <v>98</v>
      </c>
      <c r="B59" s="65">
        <v>3012</v>
      </c>
      <c r="C59" s="36">
        <v>2418203.16</v>
      </c>
      <c r="D59" s="54" t="s">
        <v>95</v>
      </c>
      <c r="E59" s="63">
        <f t="shared" si="2"/>
        <v>2483567.73</v>
      </c>
      <c r="F59" s="35">
        <v>614422.69999999995</v>
      </c>
      <c r="G59" s="55">
        <v>619918.94999999995</v>
      </c>
      <c r="H59" s="55">
        <v>621876.68000000005</v>
      </c>
      <c r="I59" s="55">
        <v>627349.4</v>
      </c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ht="23.25" customHeight="1" x14ac:dyDescent="0.3">
      <c r="A60" s="60" t="s">
        <v>99</v>
      </c>
      <c r="B60" s="65">
        <v>3013</v>
      </c>
      <c r="C60" s="36">
        <v>473165.48</v>
      </c>
      <c r="D60" s="54" t="s">
        <v>95</v>
      </c>
      <c r="E60" s="63">
        <f t="shared" si="2"/>
        <v>485707.46</v>
      </c>
      <c r="F60" s="35">
        <v>274262.2</v>
      </c>
      <c r="G60" s="55">
        <v>25692</v>
      </c>
      <c r="H60" s="55">
        <v>160061.26</v>
      </c>
      <c r="I60" s="55">
        <v>25692</v>
      </c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ht="21.75" customHeight="1" x14ac:dyDescent="0.3">
      <c r="A61" s="60" t="s">
        <v>100</v>
      </c>
      <c r="B61" s="65">
        <v>3014</v>
      </c>
      <c r="C61" s="36">
        <v>384.24</v>
      </c>
      <c r="D61" s="54" t="s">
        <v>95</v>
      </c>
      <c r="E61" s="63">
        <f t="shared" si="2"/>
        <v>145.44</v>
      </c>
      <c r="F61" s="35">
        <v>31.86</v>
      </c>
      <c r="G61" s="55">
        <v>37.86</v>
      </c>
      <c r="H61" s="55">
        <v>37.86</v>
      </c>
      <c r="I61" s="55">
        <v>37.86</v>
      </c>
      <c r="R61" s="2"/>
    </row>
    <row r="62" spans="1:18" ht="40.5" customHeight="1" x14ac:dyDescent="0.3">
      <c r="A62" s="60" t="s">
        <v>60</v>
      </c>
      <c r="B62" s="65">
        <v>3015</v>
      </c>
      <c r="C62" s="36">
        <v>0</v>
      </c>
      <c r="D62" s="54" t="s">
        <v>95</v>
      </c>
      <c r="E62" s="63">
        <f t="shared" si="2"/>
        <v>0</v>
      </c>
      <c r="F62" s="35">
        <v>0</v>
      </c>
      <c r="G62" s="55">
        <v>0</v>
      </c>
      <c r="H62" s="55">
        <v>0</v>
      </c>
      <c r="I62" s="55">
        <v>0</v>
      </c>
      <c r="R62" s="2"/>
    </row>
    <row r="63" spans="1:18" ht="20.25" x14ac:dyDescent="0.3">
      <c r="A63" s="60" t="s">
        <v>20</v>
      </c>
      <c r="B63" s="65">
        <v>3016</v>
      </c>
      <c r="C63" s="36">
        <v>0</v>
      </c>
      <c r="D63" s="54" t="s">
        <v>95</v>
      </c>
      <c r="E63" s="63">
        <f t="shared" si="2"/>
        <v>0</v>
      </c>
      <c r="F63" s="35">
        <v>0</v>
      </c>
      <c r="G63" s="55">
        <v>0</v>
      </c>
      <c r="H63" s="55">
        <v>0</v>
      </c>
      <c r="I63" s="55">
        <v>0</v>
      </c>
      <c r="R63" s="2"/>
    </row>
    <row r="64" spans="1:18" ht="20.25" x14ac:dyDescent="0.3">
      <c r="A64" s="141" t="s">
        <v>61</v>
      </c>
      <c r="B64" s="142"/>
      <c r="C64" s="142"/>
      <c r="D64" s="142"/>
      <c r="E64" s="142"/>
      <c r="F64" s="142"/>
      <c r="G64" s="142"/>
      <c r="H64" s="142"/>
      <c r="I64" s="156"/>
      <c r="R64" s="2"/>
    </row>
    <row r="65" spans="1:18" ht="20.25" x14ac:dyDescent="0.3">
      <c r="A65" s="74" t="s">
        <v>62</v>
      </c>
      <c r="B65" s="51">
        <v>4010</v>
      </c>
      <c r="C65" s="75">
        <f>C66+C67+C68+C69</f>
        <v>0</v>
      </c>
      <c r="D65" s="75">
        <v>0</v>
      </c>
      <c r="E65" s="63">
        <f>F65+G65+H65+I65</f>
        <v>0</v>
      </c>
      <c r="F65" s="75">
        <f>F66+F67+F68+F69</f>
        <v>0</v>
      </c>
      <c r="G65" s="75">
        <f>G66+G67+G68+G69</f>
        <v>0</v>
      </c>
      <c r="H65" s="75">
        <f>H66+H67+H68+H69</f>
        <v>0</v>
      </c>
      <c r="I65" s="75">
        <f>I66+I67+I68+I69</f>
        <v>0</v>
      </c>
      <c r="R65" s="2"/>
    </row>
    <row r="66" spans="1:18" ht="23.25" customHeight="1" x14ac:dyDescent="0.3">
      <c r="A66" s="60" t="s">
        <v>63</v>
      </c>
      <c r="B66" s="61">
        <v>4011</v>
      </c>
      <c r="C66" s="36">
        <v>0</v>
      </c>
      <c r="D66" s="54" t="s">
        <v>95</v>
      </c>
      <c r="E66" s="63">
        <f t="shared" ref="E66:E73" si="3">F66+G66+H66+I66</f>
        <v>0</v>
      </c>
      <c r="F66" s="35">
        <v>0</v>
      </c>
      <c r="G66" s="55">
        <v>0</v>
      </c>
      <c r="H66" s="55">
        <v>0</v>
      </c>
      <c r="I66" s="55">
        <v>0</v>
      </c>
      <c r="R66" s="2"/>
    </row>
    <row r="67" spans="1:18" ht="23.25" customHeight="1" x14ac:dyDescent="0.3">
      <c r="A67" s="60" t="s">
        <v>64</v>
      </c>
      <c r="B67" s="65">
        <v>4012</v>
      </c>
      <c r="C67" s="36">
        <v>0</v>
      </c>
      <c r="D67" s="54" t="s">
        <v>95</v>
      </c>
      <c r="E67" s="63">
        <f t="shared" si="3"/>
        <v>0</v>
      </c>
      <c r="F67" s="35">
        <v>0</v>
      </c>
      <c r="G67" s="55">
        <v>0</v>
      </c>
      <c r="H67" s="55">
        <v>0</v>
      </c>
      <c r="I67" s="55">
        <v>0</v>
      </c>
      <c r="R67" s="2"/>
    </row>
    <row r="68" spans="1:18" ht="23.25" customHeight="1" x14ac:dyDescent="0.3">
      <c r="A68" s="60" t="s">
        <v>65</v>
      </c>
      <c r="B68" s="65">
        <v>4013</v>
      </c>
      <c r="C68" s="36">
        <v>0</v>
      </c>
      <c r="D68" s="54" t="s">
        <v>95</v>
      </c>
      <c r="E68" s="63">
        <f t="shared" si="3"/>
        <v>0</v>
      </c>
      <c r="F68" s="35"/>
      <c r="G68" s="55"/>
      <c r="H68" s="55"/>
      <c r="I68" s="55"/>
      <c r="R68" s="2"/>
    </row>
    <row r="69" spans="1:18" ht="20.25" customHeight="1" x14ac:dyDescent="0.3">
      <c r="A69" s="60" t="s">
        <v>66</v>
      </c>
      <c r="B69" s="65">
        <v>4020</v>
      </c>
      <c r="C69" s="36">
        <v>0</v>
      </c>
      <c r="D69" s="54" t="s">
        <v>95</v>
      </c>
      <c r="E69" s="63">
        <f t="shared" si="3"/>
        <v>0</v>
      </c>
      <c r="F69" s="35">
        <v>0</v>
      </c>
      <c r="G69" s="55">
        <v>0</v>
      </c>
      <c r="H69" s="55">
        <v>0</v>
      </c>
      <c r="I69" s="55">
        <v>0</v>
      </c>
      <c r="R69" s="2"/>
    </row>
    <row r="70" spans="1:18" ht="24" customHeight="1" x14ac:dyDescent="0.3">
      <c r="A70" s="67" t="s">
        <v>67</v>
      </c>
      <c r="B70" s="68">
        <v>4030</v>
      </c>
      <c r="C70" s="63">
        <f>C71+C72+C73+C74</f>
        <v>0</v>
      </c>
      <c r="D70" s="63">
        <v>0</v>
      </c>
      <c r="E70" s="63">
        <f>F70+G70+H70+I70</f>
        <v>0</v>
      </c>
      <c r="F70" s="63">
        <f>F71+F72+F73+F74</f>
        <v>0</v>
      </c>
      <c r="G70" s="63">
        <f>G71+G72+G73+G74</f>
        <v>0</v>
      </c>
      <c r="H70" s="63">
        <f>H71+H72+H73+H74</f>
        <v>0</v>
      </c>
      <c r="I70" s="63">
        <f>I71+I72+I73+I74</f>
        <v>0</v>
      </c>
      <c r="R70" s="2"/>
    </row>
    <row r="71" spans="1:18" ht="20.25" customHeight="1" x14ac:dyDescent="0.3">
      <c r="A71" s="60" t="s">
        <v>63</v>
      </c>
      <c r="B71" s="65">
        <v>4031</v>
      </c>
      <c r="C71" s="36">
        <v>0</v>
      </c>
      <c r="D71" s="54" t="s">
        <v>95</v>
      </c>
      <c r="E71" s="63">
        <f t="shared" si="3"/>
        <v>0</v>
      </c>
      <c r="F71" s="35">
        <v>0</v>
      </c>
      <c r="G71" s="55">
        <v>0</v>
      </c>
      <c r="H71" s="55">
        <v>0</v>
      </c>
      <c r="I71" s="55">
        <v>0</v>
      </c>
      <c r="R71" s="2"/>
    </row>
    <row r="72" spans="1:18" ht="21" customHeight="1" x14ac:dyDescent="0.3">
      <c r="A72" s="60" t="s">
        <v>64</v>
      </c>
      <c r="B72" s="65">
        <v>4032</v>
      </c>
      <c r="C72" s="36">
        <v>0</v>
      </c>
      <c r="D72" s="54" t="s">
        <v>95</v>
      </c>
      <c r="E72" s="63">
        <f t="shared" si="3"/>
        <v>0</v>
      </c>
      <c r="F72" s="35">
        <v>0</v>
      </c>
      <c r="G72" s="55">
        <v>0</v>
      </c>
      <c r="H72" s="55">
        <v>0</v>
      </c>
      <c r="I72" s="55">
        <v>0</v>
      </c>
      <c r="R72" s="2"/>
    </row>
    <row r="73" spans="1:18" ht="21.75" customHeight="1" x14ac:dyDescent="0.3">
      <c r="A73" s="60" t="s">
        <v>65</v>
      </c>
      <c r="B73" s="65">
        <v>4033</v>
      </c>
      <c r="C73" s="36">
        <v>0</v>
      </c>
      <c r="D73" s="54" t="s">
        <v>95</v>
      </c>
      <c r="E73" s="63">
        <f t="shared" si="3"/>
        <v>0</v>
      </c>
      <c r="F73" s="35">
        <v>0</v>
      </c>
      <c r="G73" s="55">
        <v>0</v>
      </c>
      <c r="H73" s="55">
        <v>0</v>
      </c>
      <c r="I73" s="55">
        <v>0</v>
      </c>
      <c r="R73" s="2"/>
    </row>
    <row r="74" spans="1:18" ht="22.5" customHeight="1" x14ac:dyDescent="0.3">
      <c r="A74" s="66" t="s">
        <v>68</v>
      </c>
      <c r="B74" s="65">
        <v>4040</v>
      </c>
      <c r="C74" s="36">
        <v>0</v>
      </c>
      <c r="D74" s="54" t="s">
        <v>95</v>
      </c>
      <c r="E74" s="63">
        <f>F74+G74+H74+I74</f>
        <v>0</v>
      </c>
      <c r="F74" s="35">
        <v>0</v>
      </c>
      <c r="G74" s="55">
        <v>0</v>
      </c>
      <c r="H74" s="55">
        <v>0</v>
      </c>
      <c r="I74" s="55">
        <v>0</v>
      </c>
      <c r="R74" s="2"/>
    </row>
    <row r="75" spans="1:18" ht="20.25" x14ac:dyDescent="0.3">
      <c r="A75" s="157" t="s">
        <v>69</v>
      </c>
      <c r="B75" s="158"/>
      <c r="C75" s="158"/>
      <c r="D75" s="158"/>
      <c r="E75" s="158"/>
      <c r="F75" s="158"/>
      <c r="G75" s="158"/>
      <c r="H75" s="158"/>
      <c r="I75" s="159"/>
      <c r="R75" s="2"/>
    </row>
    <row r="76" spans="1:18" ht="20.25" x14ac:dyDescent="0.3">
      <c r="A76" s="76" t="s">
        <v>12</v>
      </c>
      <c r="B76" s="51">
        <v>5010</v>
      </c>
      <c r="C76" s="30">
        <f>C51-C52</f>
        <v>2508025.0600000024</v>
      </c>
      <c r="D76" s="30">
        <f>D51-D52</f>
        <v>0</v>
      </c>
      <c r="E76" s="63">
        <f>F76+G76+H76+I76</f>
        <v>-1251550.5300000049</v>
      </c>
      <c r="F76" s="30">
        <f>F51-F52</f>
        <v>340664.1799999997</v>
      </c>
      <c r="G76" s="30">
        <f>G51-G52</f>
        <v>-962295.71000000089</v>
      </c>
      <c r="H76" s="30">
        <f>H51-H52</f>
        <v>-637016.73000000045</v>
      </c>
      <c r="I76" s="30">
        <f>I51-I52</f>
        <v>7097.7299999967217</v>
      </c>
      <c r="J76" s="10"/>
      <c r="R76" s="2"/>
    </row>
    <row r="77" spans="1:18" ht="20.25" x14ac:dyDescent="0.3">
      <c r="A77" s="77" t="s">
        <v>13</v>
      </c>
      <c r="B77" s="53">
        <v>5011</v>
      </c>
      <c r="C77" s="30">
        <f>C76-C78</f>
        <v>2508025.0600000024</v>
      </c>
      <c r="D77" s="30">
        <f>D76-D78</f>
        <v>0</v>
      </c>
      <c r="E77" s="63">
        <f>F77+G77+H77+I77</f>
        <v>-1251550.5300000049</v>
      </c>
      <c r="F77" s="30">
        <f>F76-F78</f>
        <v>340664.1799999997</v>
      </c>
      <c r="G77" s="30">
        <f>G76-G78</f>
        <v>-962295.71000000089</v>
      </c>
      <c r="H77" s="30">
        <f>H76-H78</f>
        <v>-637016.73000000045</v>
      </c>
      <c r="I77" s="30">
        <f>I76-I78</f>
        <v>7097.7299999967217</v>
      </c>
      <c r="R77" s="2"/>
    </row>
    <row r="78" spans="1:18" ht="20.25" x14ac:dyDescent="0.3">
      <c r="A78" s="78" t="s">
        <v>14</v>
      </c>
      <c r="B78" s="53">
        <v>5012</v>
      </c>
      <c r="C78" s="30">
        <v>0</v>
      </c>
      <c r="D78" s="30">
        <v>0</v>
      </c>
      <c r="E78" s="63">
        <f>F78+G78+H78+I78</f>
        <v>0</v>
      </c>
      <c r="F78" s="30">
        <v>0</v>
      </c>
      <c r="G78" s="79">
        <v>0</v>
      </c>
      <c r="H78" s="79">
        <v>0</v>
      </c>
      <c r="I78" s="79">
        <v>0</v>
      </c>
      <c r="R78" s="2"/>
    </row>
    <row r="79" spans="1:18" ht="20.25" x14ac:dyDescent="0.3">
      <c r="A79" s="141" t="s">
        <v>70</v>
      </c>
      <c r="B79" s="142"/>
      <c r="C79" s="142"/>
      <c r="D79" s="142"/>
      <c r="E79" s="142"/>
      <c r="F79" s="142"/>
      <c r="G79" s="142"/>
      <c r="H79" s="142"/>
      <c r="I79" s="143"/>
      <c r="R79" s="2"/>
    </row>
    <row r="80" spans="1:18" ht="20.25" x14ac:dyDescent="0.3">
      <c r="A80" s="69" t="s">
        <v>71</v>
      </c>
      <c r="B80" s="51">
        <v>6010</v>
      </c>
      <c r="C80" s="30">
        <f>C81+C82+C83+C84+C85+C86</f>
        <v>14144362.01</v>
      </c>
      <c r="D80" s="30">
        <v>0</v>
      </c>
      <c r="E80" s="30">
        <f t="shared" ref="E80:E86" si="4">F80+G80+H80+I80</f>
        <v>15014120.89295</v>
      </c>
      <c r="F80" s="30">
        <f>F81+F82+F83+F84+F85+F86</f>
        <v>3531998.8600000003</v>
      </c>
      <c r="G80" s="30">
        <f>G81+G82+G83+G84+G85+G86</f>
        <v>3902687.8</v>
      </c>
      <c r="H80" s="30">
        <f>H81+H82+H83+H84+H85+H86</f>
        <v>3893100.92</v>
      </c>
      <c r="I80" s="30">
        <f>I81+I82+I83+I84+I85+I86</f>
        <v>3686333.3129500002</v>
      </c>
      <c r="R80" s="2"/>
    </row>
    <row r="81" spans="1:18" ht="20.25" x14ac:dyDescent="0.3">
      <c r="A81" s="80" t="s">
        <v>72</v>
      </c>
      <c r="B81" s="61">
        <v>6011</v>
      </c>
      <c r="C81" s="62">
        <v>24989.82</v>
      </c>
      <c r="D81" s="54" t="s">
        <v>95</v>
      </c>
      <c r="E81" s="30">
        <f t="shared" si="4"/>
        <v>31921.859999999997</v>
      </c>
      <c r="F81" s="81">
        <v>17904.099999999999</v>
      </c>
      <c r="G81" s="81">
        <v>4578.28</v>
      </c>
      <c r="H81" s="81">
        <v>4766.8900000000003</v>
      </c>
      <c r="I81" s="82">
        <v>4672.59</v>
      </c>
      <c r="K81" s="14"/>
      <c r="R81" s="2"/>
    </row>
    <row r="82" spans="1:18" ht="20.25" x14ac:dyDescent="0.3">
      <c r="A82" s="83" t="s">
        <v>73</v>
      </c>
      <c r="B82" s="61">
        <v>6012</v>
      </c>
      <c r="C82" s="36">
        <v>514713.77</v>
      </c>
      <c r="D82" s="54" t="s">
        <v>95</v>
      </c>
      <c r="E82" s="30">
        <f t="shared" si="4"/>
        <v>545012.39095000003</v>
      </c>
      <c r="F82" s="84">
        <v>128433.15</v>
      </c>
      <c r="G82" s="84">
        <v>141327.65</v>
      </c>
      <c r="H82" s="84">
        <v>142184.06</v>
      </c>
      <c r="I82" s="84">
        <f>I40*1.5/100</f>
        <v>133067.53095000001</v>
      </c>
      <c r="J82" s="16"/>
      <c r="K82" s="14"/>
      <c r="R82" s="2"/>
    </row>
    <row r="83" spans="1:18" ht="20.25" x14ac:dyDescent="0.3">
      <c r="A83" s="83" t="s">
        <v>74</v>
      </c>
      <c r="B83" s="61">
        <v>6013</v>
      </c>
      <c r="C83" s="36">
        <v>478.22</v>
      </c>
      <c r="D83" s="54" t="s">
        <v>95</v>
      </c>
      <c r="E83" s="30">
        <f t="shared" si="4"/>
        <v>502.8</v>
      </c>
      <c r="F83" s="84">
        <v>125.7</v>
      </c>
      <c r="G83" s="85">
        <v>125.7</v>
      </c>
      <c r="H83" s="86">
        <v>125.7</v>
      </c>
      <c r="I83" s="85">
        <v>125.7</v>
      </c>
      <c r="R83" s="2"/>
    </row>
    <row r="84" spans="1:18" ht="20.25" x14ac:dyDescent="0.3">
      <c r="A84" s="83" t="s">
        <v>75</v>
      </c>
      <c r="B84" s="61">
        <v>6014</v>
      </c>
      <c r="C84" s="36">
        <v>6173030.4100000001</v>
      </c>
      <c r="D84" s="54" t="s">
        <v>95</v>
      </c>
      <c r="E84" s="30">
        <f t="shared" si="4"/>
        <v>6539031.1214000005</v>
      </c>
      <c r="F84" s="84">
        <v>1537537.36</v>
      </c>
      <c r="G84" s="84">
        <v>1701880.88</v>
      </c>
      <c r="H84" s="84">
        <v>1702802.51</v>
      </c>
      <c r="I84" s="84">
        <f>I40*18/100</f>
        <v>1596810.3714000001</v>
      </c>
      <c r="J84" s="17"/>
      <c r="R84" s="2"/>
    </row>
    <row r="85" spans="1:18" ht="20.25" x14ac:dyDescent="0.3">
      <c r="A85" s="87" t="s">
        <v>76</v>
      </c>
      <c r="B85" s="61">
        <v>6015</v>
      </c>
      <c r="C85" s="88">
        <v>7431149.79</v>
      </c>
      <c r="D85" s="54" t="s">
        <v>95</v>
      </c>
      <c r="E85" s="30">
        <f t="shared" si="4"/>
        <v>7897652.7205999997</v>
      </c>
      <c r="F85" s="89">
        <v>1847998.55</v>
      </c>
      <c r="G85" s="89">
        <v>2054775.29</v>
      </c>
      <c r="H85" s="89">
        <v>2043221.76</v>
      </c>
      <c r="I85" s="89">
        <f>I40*22/100</f>
        <v>1951657.1206</v>
      </c>
      <c r="J85" s="17"/>
      <c r="R85" s="2"/>
    </row>
    <row r="86" spans="1:18" ht="20.25" x14ac:dyDescent="0.3">
      <c r="A86" s="90" t="s">
        <v>77</v>
      </c>
      <c r="B86" s="61">
        <v>6016</v>
      </c>
      <c r="C86" s="54">
        <v>0</v>
      </c>
      <c r="D86" s="54" t="s">
        <v>95</v>
      </c>
      <c r="E86" s="30">
        <f t="shared" si="4"/>
        <v>0</v>
      </c>
      <c r="F86" s="91">
        <v>0</v>
      </c>
      <c r="G86" s="85">
        <v>0</v>
      </c>
      <c r="H86" s="85">
        <v>0</v>
      </c>
      <c r="I86" s="85">
        <v>0</v>
      </c>
      <c r="R86" s="2"/>
    </row>
    <row r="87" spans="1:18" ht="20.25" x14ac:dyDescent="0.3">
      <c r="A87" s="144" t="s">
        <v>78</v>
      </c>
      <c r="B87" s="145"/>
      <c r="C87" s="145"/>
      <c r="D87" s="145"/>
      <c r="E87" s="145"/>
      <c r="F87" s="145"/>
      <c r="G87" s="145"/>
      <c r="H87" s="145"/>
      <c r="I87" s="146"/>
    </row>
    <row r="88" spans="1:18" ht="20.25" x14ac:dyDescent="0.3">
      <c r="A88" s="70" t="s">
        <v>10</v>
      </c>
      <c r="B88" s="61">
        <v>7010</v>
      </c>
      <c r="C88" s="92">
        <v>165</v>
      </c>
      <c r="D88" s="54" t="s">
        <v>95</v>
      </c>
      <c r="E88" s="62">
        <v>0</v>
      </c>
      <c r="F88" s="92">
        <v>163</v>
      </c>
      <c r="G88" s="92">
        <v>167</v>
      </c>
      <c r="H88" s="92">
        <v>163</v>
      </c>
      <c r="I88" s="92">
        <v>167</v>
      </c>
    </row>
    <row r="89" spans="1:18" ht="20.25" x14ac:dyDescent="0.3">
      <c r="A89" s="70"/>
      <c r="B89" s="61"/>
      <c r="C89" s="92"/>
      <c r="D89" s="54" t="s">
        <v>95</v>
      </c>
      <c r="E89" s="92"/>
      <c r="F89" s="92" t="s">
        <v>15</v>
      </c>
      <c r="G89" s="92" t="s">
        <v>16</v>
      </c>
      <c r="H89" s="92" t="s">
        <v>17</v>
      </c>
      <c r="I89" s="92" t="s">
        <v>79</v>
      </c>
      <c r="J89" s="121"/>
    </row>
    <row r="90" spans="1:18" ht="20.25" x14ac:dyDescent="0.3">
      <c r="A90" s="70" t="s">
        <v>80</v>
      </c>
      <c r="B90" s="65">
        <v>7011</v>
      </c>
      <c r="C90" s="36">
        <v>93174188.269999996</v>
      </c>
      <c r="D90" s="54" t="s">
        <v>95</v>
      </c>
      <c r="E90" s="93">
        <v>0</v>
      </c>
      <c r="F90" s="36">
        <v>93773252.650000006</v>
      </c>
      <c r="G90" s="36">
        <v>94013598.200000003</v>
      </c>
      <c r="H90" s="36">
        <v>94217707.400000006</v>
      </c>
      <c r="I90" s="36">
        <v>94220098.200000003</v>
      </c>
    </row>
    <row r="91" spans="1:18" ht="20.25" x14ac:dyDescent="0.3">
      <c r="A91" s="70" t="s">
        <v>81</v>
      </c>
      <c r="B91" s="65">
        <v>7012</v>
      </c>
      <c r="C91" s="36">
        <v>0</v>
      </c>
      <c r="D91" s="54" t="s">
        <v>95</v>
      </c>
      <c r="E91" s="35">
        <v>0</v>
      </c>
      <c r="F91" s="35">
        <v>0</v>
      </c>
      <c r="G91" s="55">
        <v>0</v>
      </c>
      <c r="H91" s="55">
        <v>0</v>
      </c>
      <c r="I91" s="55">
        <v>0</v>
      </c>
    </row>
    <row r="92" spans="1:18" ht="20.25" x14ac:dyDescent="0.3">
      <c r="A92" s="70" t="s">
        <v>82</v>
      </c>
      <c r="B92" s="65">
        <v>7013</v>
      </c>
      <c r="C92" s="36">
        <v>0</v>
      </c>
      <c r="D92" s="54" t="s">
        <v>95</v>
      </c>
      <c r="E92" s="35">
        <v>0</v>
      </c>
      <c r="F92" s="35">
        <v>0</v>
      </c>
      <c r="G92" s="55">
        <v>0</v>
      </c>
      <c r="H92" s="55">
        <v>0</v>
      </c>
      <c r="I92" s="55">
        <v>0</v>
      </c>
    </row>
    <row r="93" spans="1:18" ht="20.25" x14ac:dyDescent="0.3">
      <c r="A93" s="70" t="s">
        <v>83</v>
      </c>
      <c r="B93" s="94">
        <v>7016</v>
      </c>
      <c r="C93" s="88">
        <v>7370.46</v>
      </c>
      <c r="D93" s="54" t="s">
        <v>95</v>
      </c>
      <c r="E93" s="40">
        <v>0</v>
      </c>
      <c r="F93" s="40">
        <v>20944.849999999999</v>
      </c>
      <c r="G93" s="41">
        <v>15874.56</v>
      </c>
      <c r="H93" s="41">
        <v>57341.72</v>
      </c>
      <c r="I93" s="41">
        <v>0</v>
      </c>
    </row>
    <row r="94" spans="1:18" ht="20.25" x14ac:dyDescent="0.3">
      <c r="A94" s="70" t="s">
        <v>84</v>
      </c>
      <c r="B94" s="53">
        <v>7020</v>
      </c>
      <c r="C94" s="30">
        <v>28907.4</v>
      </c>
      <c r="D94" s="54" t="s">
        <v>95</v>
      </c>
      <c r="E94" s="30">
        <v>0</v>
      </c>
      <c r="F94" s="30">
        <v>52115.09</v>
      </c>
      <c r="G94" s="79">
        <v>0</v>
      </c>
      <c r="H94" s="79">
        <v>51698.080000000002</v>
      </c>
      <c r="I94" s="79">
        <v>0</v>
      </c>
      <c r="J94" s="9"/>
      <c r="K94" s="9"/>
      <c r="L94" s="9"/>
      <c r="M94" s="9"/>
      <c r="N94" s="9"/>
      <c r="O94" s="9"/>
      <c r="P94" s="9"/>
      <c r="Q94" s="9"/>
      <c r="R94" s="15"/>
    </row>
    <row r="95" spans="1:18" ht="20.25" x14ac:dyDescent="0.3">
      <c r="A95" s="95"/>
      <c r="B95" s="96"/>
      <c r="C95" s="97"/>
      <c r="D95" s="97"/>
      <c r="E95" s="97"/>
      <c r="F95" s="97"/>
      <c r="G95" s="98"/>
      <c r="H95" s="98"/>
      <c r="I95" s="98"/>
    </row>
    <row r="96" spans="1:18" ht="126.6" customHeight="1" x14ac:dyDescent="0.35">
      <c r="A96" s="122" t="s">
        <v>110</v>
      </c>
      <c r="B96" s="99"/>
      <c r="C96" s="100"/>
      <c r="D96" s="124"/>
      <c r="E96" s="161" t="s">
        <v>107</v>
      </c>
      <c r="F96" s="161"/>
      <c r="G96" s="101"/>
      <c r="H96" s="22"/>
      <c r="I96" s="22"/>
    </row>
    <row r="97" spans="1:9" ht="24" x14ac:dyDescent="0.35">
      <c r="A97" s="123"/>
      <c r="B97" s="19"/>
      <c r="C97" s="19" t="s">
        <v>5</v>
      </c>
      <c r="D97" s="155" t="s">
        <v>19</v>
      </c>
      <c r="E97" s="155"/>
      <c r="F97" s="155"/>
      <c r="G97" s="22"/>
      <c r="H97" s="22"/>
      <c r="I97" s="22"/>
    </row>
    <row r="98" spans="1:9" ht="68.45" customHeight="1" x14ac:dyDescent="0.35">
      <c r="A98" s="123" t="s">
        <v>108</v>
      </c>
      <c r="B98" s="19"/>
      <c r="C98" s="103"/>
      <c r="D98" s="125"/>
      <c r="E98" s="160" t="s">
        <v>109</v>
      </c>
      <c r="F98" s="160"/>
      <c r="G98" s="22"/>
      <c r="H98" s="22"/>
      <c r="I98" s="22"/>
    </row>
    <row r="99" spans="1:9" ht="24" x14ac:dyDescent="0.35">
      <c r="A99" s="102"/>
      <c r="B99" s="19"/>
      <c r="C99" s="19" t="s">
        <v>5</v>
      </c>
      <c r="D99" s="155" t="s">
        <v>19</v>
      </c>
      <c r="E99" s="155"/>
      <c r="F99" s="155"/>
      <c r="G99" s="22"/>
      <c r="H99" s="22"/>
      <c r="I99" s="22"/>
    </row>
    <row r="100" spans="1:9" ht="24.75" x14ac:dyDescent="0.4">
      <c r="D100" s="126"/>
      <c r="E100" s="126"/>
      <c r="F100" s="126"/>
    </row>
    <row r="102" spans="1:9" x14ac:dyDescent="0.3">
      <c r="A102" s="5"/>
      <c r="B102" s="5"/>
      <c r="C102" s="6"/>
      <c r="D102" s="6"/>
      <c r="E102" s="6"/>
      <c r="F102" s="6"/>
      <c r="G102" s="6"/>
      <c r="H102" s="6"/>
    </row>
    <row r="103" spans="1:9" x14ac:dyDescent="0.3">
      <c r="A103" s="5"/>
      <c r="B103" s="5"/>
      <c r="C103" s="6"/>
      <c r="D103" s="6"/>
      <c r="E103" s="6"/>
      <c r="F103" s="6"/>
      <c r="G103" s="6"/>
      <c r="H103" s="6"/>
    </row>
    <row r="104" spans="1:9" x14ac:dyDescent="0.3">
      <c r="A104" s="5"/>
      <c r="B104" s="5"/>
      <c r="C104" s="6"/>
      <c r="D104" s="6"/>
      <c r="E104" s="6"/>
      <c r="F104" s="6"/>
      <c r="G104" s="6"/>
      <c r="H104" s="6"/>
    </row>
    <row r="105" spans="1:9" x14ac:dyDescent="0.3">
      <c r="A105" s="5"/>
      <c r="B105" s="5"/>
      <c r="C105" s="6"/>
      <c r="D105" s="6"/>
      <c r="E105" s="6"/>
      <c r="F105" s="6"/>
      <c r="G105" s="6"/>
      <c r="H105" s="6"/>
    </row>
    <row r="106" spans="1:9" x14ac:dyDescent="0.3">
      <c r="A106" s="5"/>
      <c r="B106" s="5"/>
      <c r="C106" s="6"/>
      <c r="D106" s="6"/>
      <c r="E106" s="6"/>
      <c r="F106" s="6"/>
      <c r="G106" s="6"/>
      <c r="H106" s="6"/>
    </row>
    <row r="107" spans="1:9" x14ac:dyDescent="0.3">
      <c r="A107" s="5"/>
      <c r="B107" s="5"/>
      <c r="C107" s="6"/>
      <c r="D107" s="6"/>
      <c r="E107" s="6"/>
      <c r="F107" s="6"/>
      <c r="G107" s="6"/>
      <c r="H107" s="6"/>
    </row>
  </sheetData>
  <mergeCells count="37">
    <mergeCell ref="A17:I17"/>
    <mergeCell ref="A16:I16"/>
    <mergeCell ref="D2:I2"/>
    <mergeCell ref="D4:I4"/>
    <mergeCell ref="D5:I5"/>
    <mergeCell ref="D6:I6"/>
    <mergeCell ref="D12:F12"/>
    <mergeCell ref="D7:I7"/>
    <mergeCell ref="A14:I14"/>
    <mergeCell ref="A15:I15"/>
    <mergeCell ref="D99:F99"/>
    <mergeCell ref="A64:I64"/>
    <mergeCell ref="A79:I79"/>
    <mergeCell ref="A87:I87"/>
    <mergeCell ref="A75:I75"/>
    <mergeCell ref="E98:F98"/>
    <mergeCell ref="D97:F97"/>
    <mergeCell ref="E96:F96"/>
    <mergeCell ref="A53:I53"/>
    <mergeCell ref="A39:I39"/>
    <mergeCell ref="A22:I22"/>
    <mergeCell ref="J27:R27"/>
    <mergeCell ref="A23:I23"/>
    <mergeCell ref="J25:R25"/>
    <mergeCell ref="J24:P24"/>
    <mergeCell ref="J57:R60"/>
    <mergeCell ref="J55:R55"/>
    <mergeCell ref="J56:R56"/>
    <mergeCell ref="J28:R28"/>
    <mergeCell ref="J32:R32"/>
    <mergeCell ref="J34:R34"/>
    <mergeCell ref="F19:I19"/>
    <mergeCell ref="A19:A20"/>
    <mergeCell ref="C19:C20"/>
    <mergeCell ref="B19:B20"/>
    <mergeCell ref="E19:E20"/>
    <mergeCell ref="D19:D20"/>
  </mergeCells>
  <phoneticPr fontId="15" type="noConversion"/>
  <pageMargins left="0.2" right="0.2" top="0.37" bottom="0.32" header="0" footer="0"/>
  <pageSetup paperSize="9" scale="53" fitToHeight="4" orientation="landscape" r:id="rId1"/>
  <rowBreaks count="2" manualBreakCount="2">
    <brk id="38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 (форма плану)</vt:lpstr>
      <vt:lpstr>'Додаток 1 (форма плану)'!Область_печати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doc name</cp:lastModifiedBy>
  <cp:lastPrinted>2024-08-28T07:24:19Z</cp:lastPrinted>
  <dcterms:created xsi:type="dcterms:W3CDTF">2016-09-17T08:38:05Z</dcterms:created>
  <dcterms:modified xsi:type="dcterms:W3CDTF">2024-11-15T06:15:18Z</dcterms:modified>
</cp:coreProperties>
</file>