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3D78E4D-467D-4021-BEF9-D3DCE5D330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<sst xmlns="http://schemas.openxmlformats.org/spreadsheetml/2006/main" count="186" uniqueCount="104">
  <si>
    <t>03341305</t>
  </si>
  <si>
    <t>0559/пцс</t>
  </si>
  <si>
    <t>060492</t>
  </si>
  <si>
    <t>09310000-5 Електрична енергія</t>
  </si>
  <si>
    <t>09320000-8 Пара, гаряча вода та пов’язана продукція</t>
  </si>
  <si>
    <t>1</t>
  </si>
  <si>
    <t>1240/пс</t>
  </si>
  <si>
    <t>1241/то</t>
  </si>
  <si>
    <t>2</t>
  </si>
  <si>
    <t>21560766</t>
  </si>
  <si>
    <t>22</t>
  </si>
  <si>
    <t>3</t>
  </si>
  <si>
    <t>32688148</t>
  </si>
  <si>
    <t>32781303</t>
  </si>
  <si>
    <t>33140000-3 Медичні матеріали</t>
  </si>
  <si>
    <t>33600000-6 Фармацевтична продукція</t>
  </si>
  <si>
    <t>3402115861</t>
  </si>
  <si>
    <t>34359094</t>
  </si>
  <si>
    <t>36216548</t>
  </si>
  <si>
    <t>3909 в</t>
  </si>
  <si>
    <t>3909 с</t>
  </si>
  <si>
    <t>4</t>
  </si>
  <si>
    <t>41110000-3 Питна вода</t>
  </si>
  <si>
    <t>41612783</t>
  </si>
  <si>
    <t>41612830</t>
  </si>
  <si>
    <t>42082379</t>
  </si>
  <si>
    <t>42151033</t>
  </si>
  <si>
    <t>42353652</t>
  </si>
  <si>
    <t>42785524</t>
  </si>
  <si>
    <t>43286650</t>
  </si>
  <si>
    <t>44510000-8 Знаряддя</t>
  </si>
  <si>
    <t>45450000-6 Інші завершальні будівельні роботи</t>
  </si>
  <si>
    <t>45453000-7 Капітальний ремонт і реставрація</t>
  </si>
  <si>
    <t>5</t>
  </si>
  <si>
    <t>50410000-2 Послуги з ремонту і технічного обслуговування вимірювальних, випробувальних і контрольних приладів</t>
  </si>
  <si>
    <t>52920</t>
  </si>
  <si>
    <t>6</t>
  </si>
  <si>
    <t>60190</t>
  </si>
  <si>
    <t>64210000-1 Послуги телефонного зв’язку та передачі даних</t>
  </si>
  <si>
    <t>65110000-7 Розподіл води</t>
  </si>
  <si>
    <t>7</t>
  </si>
  <si>
    <t>72250000-2 Послуги, пов’язані із системами та підтримкою</t>
  </si>
  <si>
    <t>75250000-3 Послуги пожежних і рятувальних служб</t>
  </si>
  <si>
    <t>79710000-4 Охоронні послуги</t>
  </si>
  <si>
    <t>8</t>
  </si>
  <si>
    <t>90430000-0 Послуги з відведення стічних вод</t>
  </si>
  <si>
    <t>90510000-5 Утилізація/видалення сміття та поводження зі сміттям</t>
  </si>
  <si>
    <t>ID контракту</t>
  </si>
  <si>
    <t xml:space="preserve">«Капітальний ремонт будівлі Міського комунального закладу культури «Дніпровська дитяча музична школа № 15», за адресою: м. Дніпро, вул. Гетьмана Петра Дорошенка, буд. 8 А». Коригування </t>
  </si>
  <si>
    <t>ЄДРПОУ переможця</t>
  </si>
  <si>
    <t>Ідентифікатор закупівлі</t>
  </si>
  <si>
    <t>Ідентифікатор лота</t>
  </si>
  <si>
    <t>Інвентарь та інструменти для проведення робіт господарським способом</t>
  </si>
  <si>
    <t>АКЦІОНЕРНЕ ТОВАРИСТВО "УКРТЕЛЕКОМ"</t>
  </si>
  <si>
    <t>Відкриті торги</t>
  </si>
  <si>
    <t>ДЕНИСЮК МАРИНА ІГОРІВНА</t>
  </si>
  <si>
    <t>Дата закінчення договору:</t>
  </si>
  <si>
    <t>Дата підписання договору:</t>
  </si>
  <si>
    <t>Закупівля без використання електронної системи</t>
  </si>
  <si>
    <t>Здійснення авторського нагляду по об"єкту "Капітальний ремонт будівлі Міського комунального закладу культури "Дніпровська дитяча музична школа № 15" за адресою : м.Дніпро, вул. Гетьмана Петра Дорошенка,буд.8 А". Коригування</t>
  </si>
  <si>
    <t xml:space="preserve">Здійснення технічного нагляду по об"єкту будівництва "Капітальний ремонт будівлі Міського комунального закладу культури "Дніпровська дитяча музична школа № 15" за адресою : м.Дніпро, вул. Гетьмана Петра Дорошенка,буд.8 А". Коригування 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</si>
  <si>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</si>
  <si>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</si>
  <si>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Код CPV</t>
  </si>
  <si>
    <t>М/29/01/2022</t>
  </si>
  <si>
    <t>Медикаменти для поповнення аптечки</t>
  </si>
  <si>
    <t>Немає лотів</t>
  </si>
  <si>
    <t>Номер договору</t>
  </si>
  <si>
    <t>Перев"язочні матеріали для поповнення аптечки</t>
  </si>
  <si>
    <t>Переговорна процедура</t>
  </si>
  <si>
    <t>Переговорна процедура, скорочена</t>
  </si>
  <si>
    <t>Переможець (назва)</t>
  </si>
  <si>
    <t>Питна вода бутильована</t>
  </si>
  <si>
    <t>Поточний ремонт споруд цивільного захисту ( найпростішого укриття) в Міському комунальному закладі культури "Дніпровська дитяча музична школа №15" ( підвального приміщення) за адресою м. Дніпро, вул. Гетьмана Петра Дорошенка, 8 А ( ДК 021:2015 -45450000-6 Інші завершальні будівельні роботи)</t>
  </si>
  <si>
    <t xml:space="preserve">Поточний ремонт споруд цивільного захисту ( найпростішого укриття) в Міському комунальному закладі культури "Дніпровська дитяча музична школа №15" ( підвального приміщення) за адресою м. Дніпро, вул. Гетьмана Петра Дорошенка, 8 А ( ДК 021:2015 -45450000-6 Інші завершальні будівельні роботи)
</t>
  </si>
  <si>
    <t>Предмет закупівлі</t>
  </si>
  <si>
    <t>САНСНОУ БІЛДІНГ</t>
  </si>
  <si>
    <t>Спрощена закупівля</t>
  </si>
  <si>
    <t>Статус договору</t>
  </si>
  <si>
    <t>Сума договору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</si>
  <si>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</si>
  <si>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"ДНІПРОЕКТ"</t>
  </si>
  <si>
    <t>ТОВАРИСТВО З ОБМЕЖЕНОЮ ВІДПОВІДАЛЬНІСТЮ "ЕКОЛОГІЯ-Д"</t>
  </si>
  <si>
    <t>ТОВАРИСТВО З ОБМЕЖЕНОЮ ВІДПОВІДАЛЬНІСТЮ "НЬЮ БІЛД ІСТЕЙТ"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</si>
  <si>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</si>
  <si>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</si>
  <si>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</si>
  <si>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</si>
  <si>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Тип процедури</t>
  </si>
  <si>
    <t>Узагальнена назва закупівлі</t>
  </si>
  <si>
    <t>ФЕНІКС</t>
  </si>
  <si>
    <t>активний</t>
  </si>
  <si>
    <t>електрична енергія</t>
  </si>
  <si>
    <t>закритий</t>
  </si>
  <si>
    <t>послуг централізованого пожежного спостереження</t>
  </si>
  <si>
    <t>послуги з охорони Об'єкту у вигляді комплексу організаційно-технічних заходів</t>
  </si>
  <si>
    <t>послуги з постачання теплової енергії</t>
  </si>
  <si>
    <t xml:space="preserve">послуги з технічного обслуговування системи пожежної сигналізації </t>
  </si>
  <si>
    <t>послуги з центалізованого водопостачання</t>
  </si>
  <si>
    <t>послуги з централізованого водовідведення</t>
  </si>
  <si>
    <t>супровід комп`юторної програми ЄІСУБ</t>
  </si>
  <si>
    <t>телекомунікаційні послуги</t>
  </si>
  <si>
    <t>утилізація/видалення сміття та поводження з побутовими відходами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</si>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</sst>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4767414" TargetMode="External"/><Relationship Id="rId18" Type="http://schemas.openxmlformats.org/officeDocument/2006/relationships/hyperlink" Target="https://my.zakupki.prom.ua/remote/dispatcher/state_contracting_view/12695669" TargetMode="External"/><Relationship Id="rId26" Type="http://schemas.openxmlformats.org/officeDocument/2006/relationships/hyperlink" Target="https://my.zakupki.prom.ua/remote/dispatcher/state_contracting_view/12695723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my.zakupki.prom.ua/remote/dispatcher/state_purchase_view/35447676" TargetMode="External"/><Relationship Id="rId34" Type="http://schemas.openxmlformats.org/officeDocument/2006/relationships/hyperlink" Target="https://my.zakupki.prom.ua/remote/dispatcher/state_contracting_view/13762922" TargetMode="External"/><Relationship Id="rId7" Type="http://schemas.openxmlformats.org/officeDocument/2006/relationships/hyperlink" Target="https://my.zakupki.prom.ua/remote/dispatcher/state_purchase_view/37418499" TargetMode="External"/><Relationship Id="rId12" Type="http://schemas.openxmlformats.org/officeDocument/2006/relationships/hyperlink" Target="https://my.zakupki.prom.ua/remote/dispatcher/state_contracting_view/12450851" TargetMode="External"/><Relationship Id="rId17" Type="http://schemas.openxmlformats.org/officeDocument/2006/relationships/hyperlink" Target="https://my.zakupki.prom.ua/remote/dispatcher/state_purchase_view/34766889" TargetMode="External"/><Relationship Id="rId25" Type="http://schemas.openxmlformats.org/officeDocument/2006/relationships/hyperlink" Target="https://my.zakupki.prom.ua/remote/dispatcher/state_purchase_view/34767190" TargetMode="External"/><Relationship Id="rId33" Type="http://schemas.openxmlformats.org/officeDocument/2006/relationships/hyperlink" Target="https://my.zakupki.prom.ua/remote/dispatcher/state_purchase_view/36922600" TargetMode="External"/><Relationship Id="rId38" Type="http://schemas.openxmlformats.org/officeDocument/2006/relationships/hyperlink" Target="https://my.zakupki.prom.ua/remote/dispatcher/state_contracting_view/13762707" TargetMode="External"/><Relationship Id="rId2" Type="http://schemas.openxmlformats.org/officeDocument/2006/relationships/hyperlink" Target="https://my.zakupki.prom.ua/remote/dispatcher/state_contracting_view/14103307" TargetMode="External"/><Relationship Id="rId16" Type="http://schemas.openxmlformats.org/officeDocument/2006/relationships/hyperlink" Target="https://my.zakupki.prom.ua/remote/dispatcher/state_contracting_view/12450990" TargetMode="External"/><Relationship Id="rId20" Type="http://schemas.openxmlformats.org/officeDocument/2006/relationships/hyperlink" Target="https://my.zakupki.prom.ua/remote/dispatcher/state_contracting_view/12695816" TargetMode="External"/><Relationship Id="rId29" Type="http://schemas.openxmlformats.org/officeDocument/2006/relationships/hyperlink" Target="https://my.zakupki.prom.ua/remote/dispatcher/state_purchase_view/37580867" TargetMode="External"/><Relationship Id="rId1" Type="http://schemas.openxmlformats.org/officeDocument/2006/relationships/hyperlink" Target="https://my.zakupki.prom.ua/remote/dispatcher/state_purchase_view/37282108" TargetMode="External"/><Relationship Id="rId6" Type="http://schemas.openxmlformats.org/officeDocument/2006/relationships/hyperlink" Target="https://my.zakupki.prom.ua/remote/dispatcher/state_contracting_view/14102411" TargetMode="External"/><Relationship Id="rId11" Type="http://schemas.openxmlformats.org/officeDocument/2006/relationships/hyperlink" Target="https://my.zakupki.prom.ua/remote/dispatcher/state_purchase_view/34224679" TargetMode="External"/><Relationship Id="rId24" Type="http://schemas.openxmlformats.org/officeDocument/2006/relationships/hyperlink" Target="https://my.zakupki.prom.ua/remote/dispatcher/state_contracting_view/13018267" TargetMode="External"/><Relationship Id="rId32" Type="http://schemas.openxmlformats.org/officeDocument/2006/relationships/hyperlink" Target="https://my.zakupki.prom.ua/remote/dispatcher/state_contracting_view/13747036" TargetMode="External"/><Relationship Id="rId37" Type="http://schemas.openxmlformats.org/officeDocument/2006/relationships/hyperlink" Target="https://my.zakupki.prom.ua/remote/dispatcher/state_purchase_view/36922406" TargetMode="External"/><Relationship Id="rId5" Type="http://schemas.openxmlformats.org/officeDocument/2006/relationships/hyperlink" Target="https://my.zakupki.prom.ua/remote/dispatcher/state_purchase_view/37036986" TargetMode="External"/><Relationship Id="rId15" Type="http://schemas.openxmlformats.org/officeDocument/2006/relationships/hyperlink" Target="https://my.zakupki.prom.ua/remote/dispatcher/state_purchase_view/34223250" TargetMode="External"/><Relationship Id="rId23" Type="http://schemas.openxmlformats.org/officeDocument/2006/relationships/hyperlink" Target="https://my.zakupki.prom.ua/remote/dispatcher/state_purchase_view/35448222" TargetMode="External"/><Relationship Id="rId28" Type="http://schemas.openxmlformats.org/officeDocument/2006/relationships/hyperlink" Target="https://my.zakupki.prom.ua/remote/dispatcher/state_contracting_view/12695274" TargetMode="External"/><Relationship Id="rId36" Type="http://schemas.openxmlformats.org/officeDocument/2006/relationships/hyperlink" Target="https://my.zakupki.prom.ua/remote/dispatcher/state_contracting_view/13800127" TargetMode="External"/><Relationship Id="rId10" Type="http://schemas.openxmlformats.org/officeDocument/2006/relationships/hyperlink" Target="https://my.zakupki.prom.ua/remote/dispatcher/state_contracting_view/12448852" TargetMode="External"/><Relationship Id="rId19" Type="http://schemas.openxmlformats.org/officeDocument/2006/relationships/hyperlink" Target="https://my.zakupki.prom.ua/remote/dispatcher/state_purchase_view/34767527" TargetMode="External"/><Relationship Id="rId31" Type="http://schemas.openxmlformats.org/officeDocument/2006/relationships/hyperlink" Target="https://my.zakupki.prom.ua/remote/dispatcher/state_purchase_view/36888869" TargetMode="External"/><Relationship Id="rId4" Type="http://schemas.openxmlformats.org/officeDocument/2006/relationships/hyperlink" Target="https://my.zakupki.prom.ua/remote/dispatcher/state_contracting_view/14103668" TargetMode="External"/><Relationship Id="rId9" Type="http://schemas.openxmlformats.org/officeDocument/2006/relationships/hyperlink" Target="https://my.zakupki.prom.ua/remote/dispatcher/state_purchase_view/34220049" TargetMode="External"/><Relationship Id="rId14" Type="http://schemas.openxmlformats.org/officeDocument/2006/relationships/hyperlink" Target="https://my.zakupki.prom.ua/remote/dispatcher/state_contracting_view/12695849" TargetMode="External"/><Relationship Id="rId22" Type="http://schemas.openxmlformats.org/officeDocument/2006/relationships/hyperlink" Target="https://my.zakupki.prom.ua/remote/dispatcher/state_contracting_view/13018263" TargetMode="External"/><Relationship Id="rId27" Type="http://schemas.openxmlformats.org/officeDocument/2006/relationships/hyperlink" Target="https://my.zakupki.prom.ua/remote/dispatcher/state_purchase_view/34119346" TargetMode="External"/><Relationship Id="rId30" Type="http://schemas.openxmlformats.org/officeDocument/2006/relationships/hyperlink" Target="https://my.zakupki.prom.ua/remote/dispatcher/state_contracting_view/14252638" TargetMode="External"/><Relationship Id="rId35" Type="http://schemas.openxmlformats.org/officeDocument/2006/relationships/hyperlink" Target="https://my.zakupki.prom.ua/remote/dispatcher/state_purchase_view/37001562" TargetMode="External"/><Relationship Id="rId8" Type="http://schemas.openxmlformats.org/officeDocument/2006/relationships/hyperlink" Target="https://my.zakupki.prom.ua/remote/dispatcher/state_contracting_view/14058440" TargetMode="External"/><Relationship Id="rId3" Type="http://schemas.openxmlformats.org/officeDocument/2006/relationships/hyperlink" Target="https://my.zakupki.prom.ua/remote/dispatcher/state_purchase_view/37627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D1" workbookViewId="0">
      <pane ySplit="1" topLeftCell="A2" activePane="bottomLeft" state="frozen"/>
      <selection pane="bottomLeft" activeCell="B1" sqref="B1"/>
    </sheetView>
  </sheetViews>
  <sheetFormatPr defaultColWidth="11.42578125" defaultRowHeight="15" x14ac:dyDescent="0.25"/>
  <cols>
    <col min="1" max="1" width="5"/>
    <col min="2" max="4" width="25"/>
    <col min="5" max="7" width="35"/>
    <col min="8" max="9" width="30"/>
    <col min="10" max="12" width="15"/>
    <col min="13" max="15" width="10"/>
  </cols>
  <sheetData>
    <row r="1" spans="1:15" ht="39" x14ac:dyDescent="0.25">
      <c r="A1" s="3" t="s">
        <v>103</v>
      </c>
      <c r="B1" s="3" t="s">
        <v>50</v>
      </c>
      <c r="C1" s="3" t="s">
        <v>51</v>
      </c>
      <c r="D1" s="3" t="s">
        <v>47</v>
      </c>
      <c r="E1" s="3" t="s">
        <v>89</v>
      </c>
      <c r="F1" s="3" t="s">
        <v>75</v>
      </c>
      <c r="G1" s="3" t="s">
        <v>63</v>
      </c>
      <c r="H1" s="3" t="s">
        <v>88</v>
      </c>
      <c r="I1" s="3" t="s">
        <v>71</v>
      </c>
      <c r="J1" s="3" t="s">
        <v>49</v>
      </c>
      <c r="K1" s="3" t="s">
        <v>67</v>
      </c>
      <c r="L1" s="3" t="s">
        <v>79</v>
      </c>
      <c r="M1" s="3" t="s">
        <v>57</v>
      </c>
      <c r="N1" s="3" t="s">
        <v>56</v>
      </c>
      <c r="O1" s="3" t="s">
        <v>78</v>
      </c>
    </row>
    <row r="2" spans="1:15" x14ac:dyDescent="0.25">
      <c r="A2" s="4">
        <v>1</v>
      </c>
      <c r="B2" s="2" t="str">
        <f>HYPERLINK("https://my.zakupki.prom.ua/remote/dispatcher/state_purchase_view/37282108", "UA-2022-08-30-008320-a")</f>
        <v>UA-2022-08-30-008320-a</v>
      </c>
      <c r="C2" s="2" t="s">
        <v>66</v>
      </c>
      <c r="D2" s="2" t="str">
        <f>HYPERLINK("https://my.zakupki.prom.ua/remote/dispatcher/state_contracting_view/14103307", "UA-2022-08-30-008320-a-b1")</f>
        <v>UA-2022-08-30-008320-a-b1</v>
      </c>
      <c r="E2" s="1" t="s">
        <v>60</v>
      </c>
      <c r="F2" s="1" t="s">
        <v>60</v>
      </c>
      <c r="G2" s="1" t="s">
        <v>32</v>
      </c>
      <c r="H2" s="1" t="s">
        <v>77</v>
      </c>
      <c r="I2" s="1" t="s">
        <v>90</v>
      </c>
      <c r="J2" s="1" t="s">
        <v>13</v>
      </c>
      <c r="K2" s="1" t="s">
        <v>36</v>
      </c>
      <c r="L2" s="5">
        <v>85604</v>
      </c>
      <c r="M2" s="6">
        <v>44825</v>
      </c>
      <c r="N2" s="6">
        <v>45291</v>
      </c>
      <c r="O2" s="1" t="s">
        <v>91</v>
      </c>
    </row>
    <row r="3" spans="1:15" x14ac:dyDescent="0.25">
      <c r="A3" s="4">
        <v>2</v>
      </c>
      <c r="B3" s="2" t="str">
        <f>HYPERLINK("https://my.zakupki.prom.ua/remote/dispatcher/state_purchase_view/37627259", "UA-2022-09-21-010320-a")</f>
        <v>UA-2022-09-21-010320-a</v>
      </c>
      <c r="C3" s="2" t="s">
        <v>66</v>
      </c>
      <c r="D3" s="2" t="str">
        <f>HYPERLINK("https://my.zakupki.prom.ua/remote/dispatcher/state_contracting_view/14103668", "UA-2022-09-21-010320-a-a1")</f>
        <v>UA-2022-09-21-010320-a-a1</v>
      </c>
      <c r="E3" s="1" t="s">
        <v>59</v>
      </c>
      <c r="F3" s="1" t="s">
        <v>59</v>
      </c>
      <c r="G3" s="1" t="s">
        <v>32</v>
      </c>
      <c r="H3" s="1" t="s">
        <v>58</v>
      </c>
      <c r="I3" s="1" t="s">
        <v>81</v>
      </c>
      <c r="J3" s="1" t="s">
        <v>26</v>
      </c>
      <c r="K3" s="1" t="s">
        <v>40</v>
      </c>
      <c r="L3" s="5">
        <v>29500</v>
      </c>
      <c r="M3" s="6">
        <v>44825</v>
      </c>
      <c r="N3" s="6">
        <v>45291</v>
      </c>
      <c r="O3" s="1" t="s">
        <v>91</v>
      </c>
    </row>
    <row r="4" spans="1:15" x14ac:dyDescent="0.25">
      <c r="A4" s="4">
        <v>3</v>
      </c>
      <c r="B4" s="2" t="str">
        <f>HYPERLINK("https://my.zakupki.prom.ua/remote/dispatcher/state_purchase_view/37036986", "UA-2022-08-11-010534-a")</f>
        <v>UA-2022-08-11-010534-a</v>
      </c>
      <c r="C4" s="2" t="s">
        <v>66</v>
      </c>
      <c r="D4" s="2" t="str">
        <f>HYPERLINK("https://my.zakupki.prom.ua/remote/dispatcher/state_contracting_view/14102411", "UA-2022-08-11-010534-a-b1")</f>
        <v>UA-2022-08-11-010534-a-b1</v>
      </c>
      <c r="E4" s="1" t="s">
        <v>48</v>
      </c>
      <c r="F4" s="1" t="s">
        <v>48</v>
      </c>
      <c r="G4" s="1" t="s">
        <v>32</v>
      </c>
      <c r="H4" s="1" t="s">
        <v>54</v>
      </c>
      <c r="I4" s="1" t="s">
        <v>76</v>
      </c>
      <c r="J4" s="1" t="s">
        <v>28</v>
      </c>
      <c r="K4" s="1" t="s">
        <v>33</v>
      </c>
      <c r="L4" s="5">
        <v>5826249.0599999996</v>
      </c>
      <c r="M4" s="6">
        <v>44824</v>
      </c>
      <c r="N4" s="6">
        <v>45291</v>
      </c>
      <c r="O4" s="1" t="s">
        <v>91</v>
      </c>
    </row>
    <row r="5" spans="1:15" x14ac:dyDescent="0.25">
      <c r="A5" s="4">
        <v>4</v>
      </c>
      <c r="B5" s="2" t="str">
        <f>HYPERLINK("https://my.zakupki.prom.ua/remote/dispatcher/state_purchase_view/37418499", "UA-2022-09-08-006995-a")</f>
        <v>UA-2022-09-08-006995-a</v>
      </c>
      <c r="C5" s="2" t="s">
        <v>66</v>
      </c>
      <c r="D5" s="2" t="str">
        <f>HYPERLINK("https://my.zakupki.prom.ua/remote/dispatcher/state_contracting_view/14058440", "UA-2022-09-08-006995-a-b1")</f>
        <v>UA-2022-09-08-006995-a-b1</v>
      </c>
      <c r="E5" s="1" t="s">
        <v>96</v>
      </c>
      <c r="F5" s="1" t="s">
        <v>96</v>
      </c>
      <c r="G5" s="1" t="s">
        <v>4</v>
      </c>
      <c r="H5" s="1" t="s">
        <v>70</v>
      </c>
      <c r="I5" s="1" t="s">
        <v>62</v>
      </c>
      <c r="J5" s="1" t="s">
        <v>12</v>
      </c>
      <c r="K5" s="1" t="s">
        <v>2</v>
      </c>
      <c r="L5" s="5">
        <v>177548.77</v>
      </c>
      <c r="M5" s="6">
        <v>44819</v>
      </c>
      <c r="N5" s="6">
        <v>44926</v>
      </c>
      <c r="O5" s="1" t="s">
        <v>91</v>
      </c>
    </row>
    <row r="6" spans="1:15" x14ac:dyDescent="0.25">
      <c r="A6" s="4">
        <v>5</v>
      </c>
      <c r="B6" s="2" t="str">
        <f>HYPERLINK("https://my.zakupki.prom.ua/remote/dispatcher/state_purchase_view/34220049", "UA-2022-01-19-009986-a")</f>
        <v>UA-2022-01-19-009986-a</v>
      </c>
      <c r="C6" s="2" t="s">
        <v>66</v>
      </c>
      <c r="D6" s="2" t="str">
        <f>HYPERLINK("https://my.zakupki.prom.ua/remote/dispatcher/state_contracting_view/12448852", "UA-2022-01-19-009986-a-a1")</f>
        <v>UA-2022-01-19-009986-a-a1</v>
      </c>
      <c r="E6" s="1" t="s">
        <v>92</v>
      </c>
      <c r="F6" s="1" t="s">
        <v>92</v>
      </c>
      <c r="G6" s="1" t="s">
        <v>3</v>
      </c>
      <c r="H6" s="1" t="s">
        <v>58</v>
      </c>
      <c r="I6" s="1" t="s">
        <v>80</v>
      </c>
      <c r="J6" s="1" t="s">
        <v>25</v>
      </c>
      <c r="K6" s="1" t="s">
        <v>37</v>
      </c>
      <c r="L6" s="5">
        <v>61855.53</v>
      </c>
      <c r="M6" s="6">
        <v>44580</v>
      </c>
      <c r="N6" s="6">
        <v>44926</v>
      </c>
      <c r="O6" s="1" t="s">
        <v>91</v>
      </c>
    </row>
    <row r="7" spans="1:15" x14ac:dyDescent="0.25">
      <c r="A7" s="4">
        <v>6</v>
      </c>
      <c r="B7" s="2" t="str">
        <f>HYPERLINK("https://my.zakupki.prom.ua/remote/dispatcher/state_purchase_view/34224679", "UA-2022-01-19-011280-a")</f>
        <v>UA-2022-01-19-011280-a</v>
      </c>
      <c r="C7" s="2" t="s">
        <v>66</v>
      </c>
      <c r="D7" s="2" t="str">
        <f>HYPERLINK("https://my.zakupki.prom.ua/remote/dispatcher/state_contracting_view/12450851", "UA-2022-01-19-011280-a-a1")</f>
        <v>UA-2022-01-19-011280-a-a1</v>
      </c>
      <c r="E7" s="1" t="s">
        <v>102</v>
      </c>
      <c r="F7" s="1" t="s">
        <v>102</v>
      </c>
      <c r="G7" s="1" t="s">
        <v>46</v>
      </c>
      <c r="H7" s="1" t="s">
        <v>58</v>
      </c>
      <c r="I7" s="1" t="s">
        <v>82</v>
      </c>
      <c r="J7" s="1" t="s">
        <v>27</v>
      </c>
      <c r="K7" s="1" t="s">
        <v>64</v>
      </c>
      <c r="L7" s="5">
        <v>4508.59</v>
      </c>
      <c r="M7" s="6">
        <v>44580</v>
      </c>
      <c r="N7" s="6">
        <v>44926</v>
      </c>
      <c r="O7" s="1" t="s">
        <v>91</v>
      </c>
    </row>
    <row r="8" spans="1:15" x14ac:dyDescent="0.25">
      <c r="A8" s="4">
        <v>7</v>
      </c>
      <c r="B8" s="2" t="str">
        <f>HYPERLINK("https://my.zakupki.prom.ua/remote/dispatcher/state_purchase_view/34767414", "UA-2022-02-02-013647-b")</f>
        <v>UA-2022-02-02-013647-b</v>
      </c>
      <c r="C8" s="2" t="s">
        <v>66</v>
      </c>
      <c r="D8" s="2" t="str">
        <f>HYPERLINK("https://my.zakupki.prom.ua/remote/dispatcher/state_contracting_view/12695849", "UA-2022-02-02-013647-b-b1")</f>
        <v>UA-2022-02-02-013647-b-b1</v>
      </c>
      <c r="E8" s="1" t="s">
        <v>94</v>
      </c>
      <c r="F8" s="1" t="s">
        <v>94</v>
      </c>
      <c r="G8" s="1" t="s">
        <v>42</v>
      </c>
      <c r="H8" s="1" t="s">
        <v>58</v>
      </c>
      <c r="I8" s="1" t="s">
        <v>84</v>
      </c>
      <c r="J8" s="1" t="s">
        <v>24</v>
      </c>
      <c r="K8" s="1" t="s">
        <v>6</v>
      </c>
      <c r="L8" s="5">
        <v>3600</v>
      </c>
      <c r="M8" s="6">
        <v>44594</v>
      </c>
      <c r="N8" s="6">
        <v>44926</v>
      </c>
      <c r="O8" s="1" t="s">
        <v>91</v>
      </c>
    </row>
    <row r="9" spans="1:15" x14ac:dyDescent="0.25">
      <c r="A9" s="4">
        <v>8</v>
      </c>
      <c r="B9" s="2" t="str">
        <f>HYPERLINK("https://my.zakupki.prom.ua/remote/dispatcher/state_purchase_view/34223250", "UA-2022-01-19-010885-a")</f>
        <v>UA-2022-01-19-010885-a</v>
      </c>
      <c r="C9" s="2" t="s">
        <v>66</v>
      </c>
      <c r="D9" s="2" t="str">
        <f>HYPERLINK("https://my.zakupki.prom.ua/remote/dispatcher/state_contracting_view/12450990", "UA-2022-01-19-010885-a-a1")</f>
        <v>UA-2022-01-19-010885-a-a1</v>
      </c>
      <c r="E9" s="1" t="s">
        <v>101</v>
      </c>
      <c r="F9" s="1" t="s">
        <v>101</v>
      </c>
      <c r="G9" s="1" t="s">
        <v>38</v>
      </c>
      <c r="H9" s="1" t="s">
        <v>58</v>
      </c>
      <c r="I9" s="1" t="s">
        <v>53</v>
      </c>
      <c r="J9" s="1" t="s">
        <v>9</v>
      </c>
      <c r="K9" s="1" t="s">
        <v>35</v>
      </c>
      <c r="L9" s="5">
        <v>6000</v>
      </c>
      <c r="M9" s="6">
        <v>44580</v>
      </c>
      <c r="N9" s="6">
        <v>44926</v>
      </c>
      <c r="O9" s="1" t="s">
        <v>91</v>
      </c>
    </row>
    <row r="10" spans="1:15" x14ac:dyDescent="0.25">
      <c r="A10" s="4">
        <v>9</v>
      </c>
      <c r="B10" s="2" t="str">
        <f>HYPERLINK("https://my.zakupki.prom.ua/remote/dispatcher/state_purchase_view/34766889", "UA-2022-02-02-013511-b")</f>
        <v>UA-2022-02-02-013511-b</v>
      </c>
      <c r="C10" s="2" t="s">
        <v>66</v>
      </c>
      <c r="D10" s="2" t="str">
        <f>HYPERLINK("https://my.zakupki.prom.ua/remote/dispatcher/state_contracting_view/12695669", "UA-2022-02-02-013511-b-b1")</f>
        <v>UA-2022-02-02-013511-b-b1</v>
      </c>
      <c r="E10" s="1" t="s">
        <v>100</v>
      </c>
      <c r="F10" s="1" t="s">
        <v>100</v>
      </c>
      <c r="G10" s="1" t="s">
        <v>41</v>
      </c>
      <c r="H10" s="1" t="s">
        <v>58</v>
      </c>
      <c r="I10" s="1" t="s">
        <v>86</v>
      </c>
      <c r="J10" s="1" t="s">
        <v>18</v>
      </c>
      <c r="K10" s="1" t="s">
        <v>10</v>
      </c>
      <c r="L10" s="5">
        <v>5760</v>
      </c>
      <c r="M10" s="6">
        <v>44594</v>
      </c>
      <c r="N10" s="6">
        <v>44926</v>
      </c>
      <c r="O10" s="1" t="s">
        <v>91</v>
      </c>
    </row>
    <row r="11" spans="1:15" x14ac:dyDescent="0.25">
      <c r="A11" s="4">
        <v>10</v>
      </c>
      <c r="B11" s="2" t="str">
        <f>HYPERLINK("https://my.zakupki.prom.ua/remote/dispatcher/state_purchase_view/34767527", "UA-2022-02-02-013676-b")</f>
        <v>UA-2022-02-02-013676-b</v>
      </c>
      <c r="C11" s="2" t="s">
        <v>66</v>
      </c>
      <c r="D11" s="2" t="str">
        <f>HYPERLINK("https://my.zakupki.prom.ua/remote/dispatcher/state_contracting_view/12695816", "UA-2022-02-02-013676-b-b1")</f>
        <v>UA-2022-02-02-013676-b-b1</v>
      </c>
      <c r="E11" s="1" t="s">
        <v>95</v>
      </c>
      <c r="F11" s="1" t="s">
        <v>95</v>
      </c>
      <c r="G11" s="1" t="s">
        <v>43</v>
      </c>
      <c r="H11" s="1" t="s">
        <v>58</v>
      </c>
      <c r="I11" s="1" t="s">
        <v>85</v>
      </c>
      <c r="J11" s="1" t="s">
        <v>23</v>
      </c>
      <c r="K11" s="1" t="s">
        <v>1</v>
      </c>
      <c r="L11" s="5">
        <v>4500</v>
      </c>
      <c r="M11" s="6">
        <v>44592</v>
      </c>
      <c r="N11" s="6">
        <v>44926</v>
      </c>
      <c r="O11" s="1" t="s">
        <v>91</v>
      </c>
    </row>
    <row r="12" spans="1:15" x14ac:dyDescent="0.25">
      <c r="A12" s="4">
        <v>11</v>
      </c>
      <c r="B12" s="2" t="str">
        <f>HYPERLINK("https://my.zakupki.prom.ua/remote/dispatcher/state_purchase_view/35447676", "UA-2022-02-22-004282-a")</f>
        <v>UA-2022-02-22-004282-a</v>
      </c>
      <c r="C12" s="2" t="s">
        <v>66</v>
      </c>
      <c r="D12" s="2" t="str">
        <f>HYPERLINK("https://my.zakupki.prom.ua/remote/dispatcher/state_contracting_view/13018263", "UA-2022-02-22-004282-a-a1")</f>
        <v>UA-2022-02-22-004282-a-a1</v>
      </c>
      <c r="E12" s="1" t="s">
        <v>99</v>
      </c>
      <c r="F12" s="1" t="s">
        <v>99</v>
      </c>
      <c r="G12" s="1" t="s">
        <v>45</v>
      </c>
      <c r="H12" s="1" t="s">
        <v>58</v>
      </c>
      <c r="I12" s="1" t="s">
        <v>61</v>
      </c>
      <c r="J12" s="1" t="s">
        <v>0</v>
      </c>
      <c r="K12" s="1" t="s">
        <v>20</v>
      </c>
      <c r="L12" s="5">
        <v>2969.88</v>
      </c>
      <c r="M12" s="6">
        <v>44614</v>
      </c>
      <c r="N12" s="6">
        <v>44926</v>
      </c>
      <c r="O12" s="1" t="s">
        <v>91</v>
      </c>
    </row>
    <row r="13" spans="1:15" x14ac:dyDescent="0.25">
      <c r="A13" s="4">
        <v>12</v>
      </c>
      <c r="B13" s="2" t="str">
        <f>HYPERLINK("https://my.zakupki.prom.ua/remote/dispatcher/state_purchase_view/35448222", "UA-2022-02-22-004446-a")</f>
        <v>UA-2022-02-22-004446-a</v>
      </c>
      <c r="C13" s="2" t="s">
        <v>66</v>
      </c>
      <c r="D13" s="2" t="str">
        <f>HYPERLINK("https://my.zakupki.prom.ua/remote/dispatcher/state_contracting_view/13018267", "UA-2022-02-22-004446-a-a1")</f>
        <v>UA-2022-02-22-004446-a-a1</v>
      </c>
      <c r="E13" s="1" t="s">
        <v>98</v>
      </c>
      <c r="F13" s="1" t="s">
        <v>98</v>
      </c>
      <c r="G13" s="1" t="s">
        <v>39</v>
      </c>
      <c r="H13" s="1" t="s">
        <v>58</v>
      </c>
      <c r="I13" s="1" t="s">
        <v>61</v>
      </c>
      <c r="J13" s="1" t="s">
        <v>0</v>
      </c>
      <c r="K13" s="1" t="s">
        <v>19</v>
      </c>
      <c r="L13" s="5">
        <v>3927.16</v>
      </c>
      <c r="M13" s="6">
        <v>44614</v>
      </c>
      <c r="N13" s="6">
        <v>44926</v>
      </c>
      <c r="O13" s="1" t="s">
        <v>91</v>
      </c>
    </row>
    <row r="14" spans="1:15" x14ac:dyDescent="0.25">
      <c r="A14" s="4">
        <v>13</v>
      </c>
      <c r="B14" s="2" t="str">
        <f>HYPERLINK("https://my.zakupki.prom.ua/remote/dispatcher/state_purchase_view/34767190", "UA-2022-02-02-013594-b")</f>
        <v>UA-2022-02-02-013594-b</v>
      </c>
      <c r="C14" s="2" t="s">
        <v>66</v>
      </c>
      <c r="D14" s="2" t="str">
        <f>HYPERLINK("https://my.zakupki.prom.ua/remote/dispatcher/state_contracting_view/12695723", "UA-2022-02-02-013594-b-b1")</f>
        <v>UA-2022-02-02-013594-b-b1</v>
      </c>
      <c r="E14" s="1" t="s">
        <v>97</v>
      </c>
      <c r="F14" s="1" t="s">
        <v>97</v>
      </c>
      <c r="G14" s="1" t="s">
        <v>34</v>
      </c>
      <c r="H14" s="1" t="s">
        <v>58</v>
      </c>
      <c r="I14" s="1" t="s">
        <v>84</v>
      </c>
      <c r="J14" s="1" t="s">
        <v>24</v>
      </c>
      <c r="K14" s="1" t="s">
        <v>7</v>
      </c>
      <c r="L14" s="5">
        <v>2880</v>
      </c>
      <c r="M14" s="6">
        <v>44594</v>
      </c>
      <c r="N14" s="6">
        <v>44926</v>
      </c>
      <c r="O14" s="1" t="s">
        <v>91</v>
      </c>
    </row>
    <row r="15" spans="1:15" x14ac:dyDescent="0.25">
      <c r="A15" s="4">
        <v>14</v>
      </c>
      <c r="B15" s="2" t="str">
        <f>HYPERLINK("https://my.zakupki.prom.ua/remote/dispatcher/state_purchase_view/34119346", "UA-2022-01-17-003696-a")</f>
        <v>UA-2022-01-17-003696-a</v>
      </c>
      <c r="C15" s="2" t="s">
        <v>66</v>
      </c>
      <c r="D15" s="2" t="str">
        <f>HYPERLINK("https://my.zakupki.prom.ua/remote/dispatcher/state_contracting_view/12695274", "UA-2022-01-17-003696-a-a1")</f>
        <v>UA-2022-01-17-003696-a-a1</v>
      </c>
      <c r="E15" s="1" t="s">
        <v>96</v>
      </c>
      <c r="F15" s="1" t="s">
        <v>96</v>
      </c>
      <c r="G15" s="1" t="s">
        <v>4</v>
      </c>
      <c r="H15" s="1" t="s">
        <v>69</v>
      </c>
      <c r="I15" s="1" t="s">
        <v>62</v>
      </c>
      <c r="J15" s="1" t="s">
        <v>12</v>
      </c>
      <c r="K15" s="1" t="s">
        <v>2</v>
      </c>
      <c r="L15" s="5">
        <v>308824.73</v>
      </c>
      <c r="M15" s="6">
        <v>44594</v>
      </c>
      <c r="N15" s="6">
        <v>44926</v>
      </c>
      <c r="O15" s="1" t="s">
        <v>93</v>
      </c>
    </row>
    <row r="16" spans="1:15" x14ac:dyDescent="0.25">
      <c r="A16" s="4">
        <v>15</v>
      </c>
      <c r="B16" s="2" t="str">
        <f>HYPERLINK("https://my.zakupki.prom.ua/remote/dispatcher/state_purchase_view/37580867", "UA-2022-09-19-010132-a")</f>
        <v>UA-2022-09-19-010132-a</v>
      </c>
      <c r="C16" s="2" t="s">
        <v>66</v>
      </c>
      <c r="D16" s="2" t="str">
        <f>HYPERLINK("https://my.zakupki.prom.ua/remote/dispatcher/state_contracting_view/14252638", "UA-2022-09-19-010132-a-b1")</f>
        <v>UA-2022-09-19-010132-a-b1</v>
      </c>
      <c r="E16" s="1" t="s">
        <v>74</v>
      </c>
      <c r="F16" s="1" t="s">
        <v>73</v>
      </c>
      <c r="G16" s="1" t="s">
        <v>31</v>
      </c>
      <c r="H16" s="1" t="s">
        <v>77</v>
      </c>
      <c r="I16" s="1" t="s">
        <v>83</v>
      </c>
      <c r="J16" s="1" t="s">
        <v>29</v>
      </c>
      <c r="K16" s="1" t="s">
        <v>44</v>
      </c>
      <c r="L16" s="5">
        <v>217009.8</v>
      </c>
      <c r="M16" s="6">
        <v>44845</v>
      </c>
      <c r="N16" s="6">
        <v>44883</v>
      </c>
      <c r="O16" s="1" t="s">
        <v>91</v>
      </c>
    </row>
    <row r="17" spans="1:15" x14ac:dyDescent="0.25">
      <c r="A17" s="4">
        <v>16</v>
      </c>
      <c r="B17" s="2" t="str">
        <f>HYPERLINK("https://my.zakupki.prom.ua/remote/dispatcher/state_purchase_view/36888869", "UA-2022-08-02-004294-a")</f>
        <v>UA-2022-08-02-004294-a</v>
      </c>
      <c r="C17" s="2" t="s">
        <v>66</v>
      </c>
      <c r="D17" s="2" t="str">
        <f>HYPERLINK("https://my.zakupki.prom.ua/remote/dispatcher/state_contracting_view/13747036", "UA-2022-08-02-004294-a-b1")</f>
        <v>UA-2022-08-02-004294-a-b1</v>
      </c>
      <c r="E17" s="1" t="s">
        <v>72</v>
      </c>
      <c r="F17" s="1" t="s">
        <v>72</v>
      </c>
      <c r="G17" s="1" t="s">
        <v>22</v>
      </c>
      <c r="H17" s="1" t="s">
        <v>58</v>
      </c>
      <c r="I17" s="1" t="s">
        <v>55</v>
      </c>
      <c r="J17" s="1" t="s">
        <v>16</v>
      </c>
      <c r="K17" s="1" t="s">
        <v>5</v>
      </c>
      <c r="L17" s="5">
        <v>784</v>
      </c>
      <c r="M17" s="6">
        <v>44775</v>
      </c>
      <c r="N17" s="6">
        <v>44801</v>
      </c>
      <c r="O17" s="1" t="s">
        <v>91</v>
      </c>
    </row>
    <row r="18" spans="1:15" x14ac:dyDescent="0.25">
      <c r="A18" s="4">
        <v>17</v>
      </c>
      <c r="B18" s="2" t="str">
        <f>HYPERLINK("https://my.zakupki.prom.ua/remote/dispatcher/state_purchase_view/36922600", "UA-2022-08-04-002060-a")</f>
        <v>UA-2022-08-04-002060-a</v>
      </c>
      <c r="C18" s="2" t="s">
        <v>66</v>
      </c>
      <c r="D18" s="2" t="str">
        <f>HYPERLINK("https://my.zakupki.prom.ua/remote/dispatcher/state_contracting_view/13762922", "UA-2022-08-04-002060-a-b1")</f>
        <v>UA-2022-08-04-002060-a-b1</v>
      </c>
      <c r="E18" s="1" t="s">
        <v>65</v>
      </c>
      <c r="F18" s="1" t="s">
        <v>65</v>
      </c>
      <c r="G18" s="1" t="s">
        <v>15</v>
      </c>
      <c r="H18" s="1" t="s">
        <v>58</v>
      </c>
      <c r="I18" s="1" t="s">
        <v>87</v>
      </c>
      <c r="J18" s="1" t="s">
        <v>17</v>
      </c>
      <c r="K18" s="1" t="s">
        <v>21</v>
      </c>
      <c r="L18" s="5">
        <v>556.22</v>
      </c>
      <c r="M18" s="6">
        <v>44776</v>
      </c>
      <c r="N18" s="6">
        <v>44795</v>
      </c>
      <c r="O18" s="1" t="s">
        <v>91</v>
      </c>
    </row>
    <row r="19" spans="1:15" x14ac:dyDescent="0.25">
      <c r="A19" s="4">
        <v>18</v>
      </c>
      <c r="B19" s="2" t="str">
        <f>HYPERLINK("https://my.zakupki.prom.ua/remote/dispatcher/state_purchase_view/37001562", "UA-2022-08-10-002479-a")</f>
        <v>UA-2022-08-10-002479-a</v>
      </c>
      <c r="C19" s="2" t="s">
        <v>66</v>
      </c>
      <c r="D19" s="2" t="str">
        <f>HYPERLINK("https://my.zakupki.prom.ua/remote/dispatcher/state_contracting_view/13800127", "UA-2022-08-10-002479-a-b1")</f>
        <v>UA-2022-08-10-002479-a-b1</v>
      </c>
      <c r="E19" s="1" t="s">
        <v>52</v>
      </c>
      <c r="F19" s="1" t="s">
        <v>52</v>
      </c>
      <c r="G19" s="1" t="s">
        <v>30</v>
      </c>
      <c r="H19" s="1" t="s">
        <v>58</v>
      </c>
      <c r="I19" s="1" t="s">
        <v>55</v>
      </c>
      <c r="J19" s="1" t="s">
        <v>16</v>
      </c>
      <c r="K19" s="1" t="s">
        <v>8</v>
      </c>
      <c r="L19" s="5">
        <v>2542.5</v>
      </c>
      <c r="M19" s="6">
        <v>44783</v>
      </c>
      <c r="N19" s="6">
        <v>44795</v>
      </c>
      <c r="O19" s="1" t="s">
        <v>91</v>
      </c>
    </row>
    <row r="20" spans="1:15" x14ac:dyDescent="0.25">
      <c r="A20" s="4">
        <v>19</v>
      </c>
      <c r="B20" s="2" t="str">
        <f>HYPERLINK("https://my.zakupki.prom.ua/remote/dispatcher/state_purchase_view/36922406", "UA-2022-08-04-001925-a")</f>
        <v>UA-2022-08-04-001925-a</v>
      </c>
      <c r="C20" s="2" t="s">
        <v>66</v>
      </c>
      <c r="D20" s="2" t="str">
        <f>HYPERLINK("https://my.zakupki.prom.ua/remote/dispatcher/state_contracting_view/13762707", "UA-2022-08-04-001925-a-b1")</f>
        <v>UA-2022-08-04-001925-a-b1</v>
      </c>
      <c r="E20" s="1" t="s">
        <v>68</v>
      </c>
      <c r="F20" s="1" t="s">
        <v>68</v>
      </c>
      <c r="G20" s="1" t="s">
        <v>14</v>
      </c>
      <c r="H20" s="1" t="s">
        <v>58</v>
      </c>
      <c r="I20" s="1" t="s">
        <v>87</v>
      </c>
      <c r="J20" s="1" t="s">
        <v>17</v>
      </c>
      <c r="K20" s="1" t="s">
        <v>11</v>
      </c>
      <c r="L20" s="5">
        <v>1297</v>
      </c>
      <c r="M20" s="6">
        <v>44776</v>
      </c>
      <c r="N20" s="6">
        <v>44795</v>
      </c>
      <c r="O20" s="1" t="s">
        <v>91</v>
      </c>
    </row>
  </sheetData>
  <autoFilter ref="A1:O20" xr:uid="{00000000-0009-0000-0000-000000000000}"/>
  <hyperlinks>
    <hyperlink ref="B2" r:id="rId1" display="https://my.zakupki.prom.ua/remote/dispatcher/state_purchase_view/37282108" xr:uid="{00000000-0004-0000-0000-000001000000}"/>
    <hyperlink ref="D2" r:id="rId2" display="https://my.zakupki.prom.ua/remote/dispatcher/state_contracting_view/14103307" xr:uid="{00000000-0004-0000-0000-000002000000}"/>
    <hyperlink ref="B3" r:id="rId3" display="https://my.zakupki.prom.ua/remote/dispatcher/state_purchase_view/37627259" xr:uid="{00000000-0004-0000-0000-000003000000}"/>
    <hyperlink ref="D3" r:id="rId4" display="https://my.zakupki.prom.ua/remote/dispatcher/state_contracting_view/14103668" xr:uid="{00000000-0004-0000-0000-000004000000}"/>
    <hyperlink ref="B4" r:id="rId5" display="https://my.zakupki.prom.ua/remote/dispatcher/state_purchase_view/37036986" xr:uid="{00000000-0004-0000-0000-000005000000}"/>
    <hyperlink ref="D4" r:id="rId6" display="https://my.zakupki.prom.ua/remote/dispatcher/state_contracting_view/14102411" xr:uid="{00000000-0004-0000-0000-000006000000}"/>
    <hyperlink ref="B5" r:id="rId7" display="https://my.zakupki.prom.ua/remote/dispatcher/state_purchase_view/37418499" xr:uid="{00000000-0004-0000-0000-000007000000}"/>
    <hyperlink ref="D5" r:id="rId8" display="https://my.zakupki.prom.ua/remote/dispatcher/state_contracting_view/14058440" xr:uid="{00000000-0004-0000-0000-000008000000}"/>
    <hyperlink ref="B6" r:id="rId9" display="https://my.zakupki.prom.ua/remote/dispatcher/state_purchase_view/34220049" xr:uid="{00000000-0004-0000-0000-000009000000}"/>
    <hyperlink ref="D6" r:id="rId10" display="https://my.zakupki.prom.ua/remote/dispatcher/state_contracting_view/12448852" xr:uid="{00000000-0004-0000-0000-00000A000000}"/>
    <hyperlink ref="B7" r:id="rId11" display="https://my.zakupki.prom.ua/remote/dispatcher/state_purchase_view/34224679" xr:uid="{00000000-0004-0000-0000-00000B000000}"/>
    <hyperlink ref="D7" r:id="rId12" display="https://my.zakupki.prom.ua/remote/dispatcher/state_contracting_view/12450851" xr:uid="{00000000-0004-0000-0000-00000C000000}"/>
    <hyperlink ref="B8" r:id="rId13" display="https://my.zakupki.prom.ua/remote/dispatcher/state_purchase_view/34767414" xr:uid="{00000000-0004-0000-0000-00000D000000}"/>
    <hyperlink ref="D8" r:id="rId14" display="https://my.zakupki.prom.ua/remote/dispatcher/state_contracting_view/12695849" xr:uid="{00000000-0004-0000-0000-00000E000000}"/>
    <hyperlink ref="B9" r:id="rId15" display="https://my.zakupki.prom.ua/remote/dispatcher/state_purchase_view/34223250" xr:uid="{00000000-0004-0000-0000-00000F000000}"/>
    <hyperlink ref="D9" r:id="rId16" display="https://my.zakupki.prom.ua/remote/dispatcher/state_contracting_view/12450990" xr:uid="{00000000-0004-0000-0000-000010000000}"/>
    <hyperlink ref="B10" r:id="rId17" display="https://my.zakupki.prom.ua/remote/dispatcher/state_purchase_view/34766889" xr:uid="{00000000-0004-0000-0000-000011000000}"/>
    <hyperlink ref="D10" r:id="rId18" display="https://my.zakupki.prom.ua/remote/dispatcher/state_contracting_view/12695669" xr:uid="{00000000-0004-0000-0000-000012000000}"/>
    <hyperlink ref="B11" r:id="rId19" display="https://my.zakupki.prom.ua/remote/dispatcher/state_purchase_view/34767527" xr:uid="{00000000-0004-0000-0000-000013000000}"/>
    <hyperlink ref="D11" r:id="rId20" display="https://my.zakupki.prom.ua/remote/dispatcher/state_contracting_view/12695816" xr:uid="{00000000-0004-0000-0000-000014000000}"/>
    <hyperlink ref="B12" r:id="rId21" display="https://my.zakupki.prom.ua/remote/dispatcher/state_purchase_view/35447676" xr:uid="{00000000-0004-0000-0000-000015000000}"/>
    <hyperlink ref="D12" r:id="rId22" display="https://my.zakupki.prom.ua/remote/dispatcher/state_contracting_view/13018263" xr:uid="{00000000-0004-0000-0000-000016000000}"/>
    <hyperlink ref="B13" r:id="rId23" display="https://my.zakupki.prom.ua/remote/dispatcher/state_purchase_view/35448222" xr:uid="{00000000-0004-0000-0000-000017000000}"/>
    <hyperlink ref="D13" r:id="rId24" display="https://my.zakupki.prom.ua/remote/dispatcher/state_contracting_view/13018267" xr:uid="{00000000-0004-0000-0000-000018000000}"/>
    <hyperlink ref="B14" r:id="rId25" display="https://my.zakupki.prom.ua/remote/dispatcher/state_purchase_view/34767190" xr:uid="{00000000-0004-0000-0000-000019000000}"/>
    <hyperlink ref="D14" r:id="rId26" display="https://my.zakupki.prom.ua/remote/dispatcher/state_contracting_view/12695723" xr:uid="{00000000-0004-0000-0000-00001A000000}"/>
    <hyperlink ref="B15" r:id="rId27" display="https://my.zakupki.prom.ua/remote/dispatcher/state_purchase_view/34119346" xr:uid="{00000000-0004-0000-0000-00001B000000}"/>
    <hyperlink ref="D15" r:id="rId28" display="https://my.zakupki.prom.ua/remote/dispatcher/state_contracting_view/12695274" xr:uid="{00000000-0004-0000-0000-00001C000000}"/>
    <hyperlink ref="B16" r:id="rId29" display="https://my.zakupki.prom.ua/remote/dispatcher/state_purchase_view/37580867" xr:uid="{00000000-0004-0000-0000-00001D000000}"/>
    <hyperlink ref="D16" r:id="rId30" display="https://my.zakupki.prom.ua/remote/dispatcher/state_contracting_view/14252638" xr:uid="{00000000-0004-0000-0000-00001E000000}"/>
    <hyperlink ref="B17" r:id="rId31" display="https://my.zakupki.prom.ua/remote/dispatcher/state_purchase_view/36888869" xr:uid="{00000000-0004-0000-0000-00001F000000}"/>
    <hyperlink ref="D17" r:id="rId32" display="https://my.zakupki.prom.ua/remote/dispatcher/state_contracting_view/13747036" xr:uid="{00000000-0004-0000-0000-000020000000}"/>
    <hyperlink ref="B18" r:id="rId33" display="https://my.zakupki.prom.ua/remote/dispatcher/state_purchase_view/36922600" xr:uid="{00000000-0004-0000-0000-000021000000}"/>
    <hyperlink ref="D18" r:id="rId34" display="https://my.zakupki.prom.ua/remote/dispatcher/state_contracting_view/13762922" xr:uid="{00000000-0004-0000-0000-000022000000}"/>
    <hyperlink ref="B19" r:id="rId35" display="https://my.zakupki.prom.ua/remote/dispatcher/state_purchase_view/37001562" xr:uid="{00000000-0004-0000-0000-000023000000}"/>
    <hyperlink ref="D19" r:id="rId36" display="https://my.zakupki.prom.ua/remote/dispatcher/state_contracting_view/13800127" xr:uid="{00000000-0004-0000-0000-000024000000}"/>
    <hyperlink ref="B20" r:id="rId37" display="https://my.zakupki.prom.ua/remote/dispatcher/state_purchase_view/36922406" xr:uid="{00000000-0004-0000-0000-000025000000}"/>
    <hyperlink ref="D20" r:id="rId38" display="https://my.zakupki.prom.ua/remote/dispatcher/state_contracting_view/13762707" xr:uid="{00000000-0004-0000-0000-000026000000}"/>
  </hyperlink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cp:lastPrinted>2022-10-17T11:39:45Z</cp:lastPrinted>
  <dcterms:created xsi:type="dcterms:W3CDTF">2022-10-17T14:35:44Z</dcterms:created>
  <dcterms:modified xsi:type="dcterms:W3CDTF">2022-10-17T11:55:08Z</dcterms:modified>
  <cp:category/>
</cp:coreProperties>
</file>