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фінплан - зведені показник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[2]GDP!#REF!</definedName>
    <definedName name="aa">'[3]1993'!$A$1:$IV$3,'[3]1993'!$A$1:$A$65536</definedName>
    <definedName name="ad">'[4]МТР Газ України'!$B$1</definedName>
    <definedName name="as">'[5]МТР Газ України'!$B$1</definedName>
    <definedName name="asdf">[6]Inform!$E$6</definedName>
    <definedName name="asdfg">[6]Inform!$F$2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[6]Inform!$E$5</definedName>
    <definedName name="qwert">[6]Inform!$G$2</definedName>
    <definedName name="qwerty">'[5]МТР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'[5]МТР Газ України'!$F$1</definedName>
    <definedName name="zxc">[6]Inform!$E$38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0">'фінплан - зведені показники'!$29:$29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'фінплан - зведені показники'!$A$1:$G$79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G75" i="1" l="1"/>
  <c r="F75" i="1"/>
  <c r="F74" i="1"/>
  <c r="G74" i="1" s="1"/>
  <c r="G73" i="1"/>
  <c r="E73" i="1"/>
  <c r="F73" i="1" s="1"/>
  <c r="D73" i="1"/>
  <c r="C73" i="1"/>
  <c r="G72" i="1"/>
  <c r="F72" i="1"/>
  <c r="G71" i="1"/>
  <c r="F71" i="1"/>
  <c r="E70" i="1"/>
  <c r="G70" i="1" s="1"/>
  <c r="D70" i="1"/>
  <c r="D76" i="1" s="1"/>
  <c r="D65" i="1" s="1"/>
  <c r="C70" i="1"/>
  <c r="E69" i="1"/>
  <c r="G69" i="1" s="1"/>
  <c r="D69" i="1"/>
  <c r="G68" i="1"/>
  <c r="F68" i="1"/>
  <c r="G67" i="1"/>
  <c r="F67" i="1"/>
  <c r="E65" i="1"/>
  <c r="C65" i="1"/>
  <c r="B65" i="1"/>
  <c r="E64" i="1"/>
  <c r="C64" i="1"/>
  <c r="B64" i="1"/>
  <c r="E63" i="1"/>
  <c r="C63" i="1"/>
  <c r="B63" i="1"/>
  <c r="E61" i="1"/>
  <c r="F61" i="1" s="1"/>
  <c r="D61" i="1"/>
  <c r="C61" i="1"/>
  <c r="B61" i="1"/>
  <c r="F59" i="1"/>
  <c r="E59" i="1"/>
  <c r="D59" i="1"/>
  <c r="G59" i="1" s="1"/>
  <c r="C59" i="1"/>
  <c r="B59" i="1"/>
  <c r="B58" i="1"/>
  <c r="E57" i="1"/>
  <c r="G57" i="1" s="1"/>
  <c r="D57" i="1"/>
  <c r="C57" i="1"/>
  <c r="B57" i="1"/>
  <c r="F56" i="1"/>
  <c r="E56" i="1"/>
  <c r="D56" i="1"/>
  <c r="C56" i="1"/>
  <c r="B56" i="1"/>
  <c r="E55" i="1"/>
  <c r="G55" i="1" s="1"/>
  <c r="D55" i="1"/>
  <c r="C55" i="1"/>
  <c r="B55" i="1"/>
  <c r="F54" i="1"/>
  <c r="E54" i="1"/>
  <c r="G54" i="1" s="1"/>
  <c r="D54" i="1"/>
  <c r="C54" i="1"/>
  <c r="B54" i="1"/>
  <c r="E52" i="1"/>
  <c r="G52" i="1" s="1"/>
  <c r="D52" i="1"/>
  <c r="C52" i="1"/>
  <c r="B52" i="1"/>
  <c r="F51" i="1"/>
  <c r="E51" i="1"/>
  <c r="G51" i="1" s="1"/>
  <c r="D51" i="1"/>
  <c r="C51" i="1"/>
  <c r="B51" i="1"/>
  <c r="E50" i="1"/>
  <c r="G50" i="1" s="1"/>
  <c r="D50" i="1"/>
  <c r="C50" i="1"/>
  <c r="B50" i="1"/>
  <c r="F49" i="1"/>
  <c r="E49" i="1"/>
  <c r="G49" i="1" s="1"/>
  <c r="D49" i="1"/>
  <c r="C49" i="1"/>
  <c r="F48" i="1"/>
  <c r="E48" i="1"/>
  <c r="D48" i="1"/>
  <c r="C48" i="1"/>
  <c r="B48" i="1"/>
  <c r="E47" i="1"/>
  <c r="G47" i="1" s="1"/>
  <c r="D47" i="1"/>
  <c r="C47" i="1"/>
  <c r="B47" i="1"/>
  <c r="B45" i="1"/>
  <c r="G44" i="1"/>
  <c r="E44" i="1"/>
  <c r="F44" i="1" s="1"/>
  <c r="D44" i="1"/>
  <c r="D45" i="1" s="1"/>
  <c r="C44" i="1"/>
  <c r="C45" i="1" s="1"/>
  <c r="B44" i="1"/>
  <c r="E43" i="1"/>
  <c r="F43" i="1" s="1"/>
  <c r="D43" i="1"/>
  <c r="C43" i="1"/>
  <c r="B43" i="1"/>
  <c r="F42" i="1"/>
  <c r="E42" i="1"/>
  <c r="G42" i="1" s="1"/>
  <c r="D42" i="1"/>
  <c r="C42" i="1"/>
  <c r="B42" i="1"/>
  <c r="E41" i="1"/>
  <c r="G41" i="1" s="1"/>
  <c r="D41" i="1"/>
  <c r="C41" i="1"/>
  <c r="B41" i="1"/>
  <c r="F40" i="1"/>
  <c r="G40" i="1" s="1"/>
  <c r="E40" i="1"/>
  <c r="D40" i="1"/>
  <c r="C40" i="1"/>
  <c r="B40" i="1"/>
  <c r="B39" i="1"/>
  <c r="F38" i="1"/>
  <c r="E38" i="1"/>
  <c r="E39" i="1" s="1"/>
  <c r="D38" i="1"/>
  <c r="C38" i="1"/>
  <c r="C39" i="1" s="1"/>
  <c r="B38" i="1"/>
  <c r="E37" i="1"/>
  <c r="G37" i="1" s="1"/>
  <c r="D37" i="1"/>
  <c r="C37" i="1"/>
  <c r="B37" i="1"/>
  <c r="F36" i="1"/>
  <c r="E36" i="1"/>
  <c r="G36" i="1" s="1"/>
  <c r="D36" i="1"/>
  <c r="C36" i="1"/>
  <c r="B36" i="1"/>
  <c r="E35" i="1"/>
  <c r="F35" i="1" s="1"/>
  <c r="G35" i="1" s="1"/>
  <c r="D35" i="1"/>
  <c r="C35" i="1"/>
  <c r="B35" i="1"/>
  <c r="F34" i="1"/>
  <c r="E34" i="1"/>
  <c r="G34" i="1" s="1"/>
  <c r="D34" i="1"/>
  <c r="C34" i="1"/>
  <c r="B34" i="1"/>
  <c r="E33" i="1"/>
  <c r="G33" i="1" s="1"/>
  <c r="D33" i="1"/>
  <c r="C33" i="1"/>
  <c r="B33" i="1"/>
  <c r="F32" i="1"/>
  <c r="E32" i="1"/>
  <c r="G32" i="1" s="1"/>
  <c r="D32" i="1"/>
  <c r="C32" i="1"/>
  <c r="B32" i="1"/>
  <c r="E31" i="1"/>
  <c r="E45" i="1" s="1"/>
  <c r="F45" i="1" s="1"/>
  <c r="D31" i="1"/>
  <c r="D39" i="1" s="1"/>
  <c r="C31" i="1"/>
  <c r="B31" i="1"/>
  <c r="G39" i="1" l="1"/>
  <c r="F39" i="1"/>
  <c r="G38" i="1"/>
  <c r="F57" i="1"/>
  <c r="D63" i="1"/>
  <c r="D64" i="1"/>
  <c r="F69" i="1"/>
  <c r="F31" i="1"/>
  <c r="F33" i="1"/>
  <c r="F37" i="1"/>
  <c r="F41" i="1"/>
  <c r="F47" i="1"/>
  <c r="F50" i="1"/>
  <c r="F52" i="1"/>
  <c r="F55" i="1"/>
  <c r="F70" i="1"/>
  <c r="E76" i="1"/>
  <c r="G31" i="1"/>
  <c r="G76" i="1" l="1"/>
  <c r="F76" i="1"/>
</calcChain>
</file>

<file path=xl/sharedStrings.xml><?xml version="1.0" encoding="utf-8"?>
<sst xmlns="http://schemas.openxmlformats.org/spreadsheetml/2006/main" count="108" uniqueCount="103">
  <si>
    <t>Додаток 3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</si>
  <si>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</si>
  <si>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Рік</t>
  </si>
  <si>
    <t>Коди</t>
  </si>
  <si>
    <t xml:space="preserve">Підприємство  </t>
  </si>
  <si>
    <t>Комунальне підприємство "Дніпровські активи" Дніпровської міської ради</t>
  </si>
  <si>
    <t xml:space="preserve">за ЄДРПОУ </t>
  </si>
  <si>
    <t xml:space="preserve">Організаційно-правова форма </t>
  </si>
  <si>
    <t>Комунальне підприємство</t>
  </si>
  <si>
    <t>за КОПФГ</t>
  </si>
  <si>
    <t>Територія  Дніпропетровська</t>
  </si>
  <si>
    <t>м. Дніпро</t>
  </si>
  <si>
    <t>за КОАТУУ</t>
  </si>
  <si>
    <r>
      <t xml:space="preserve">Орган державного управління  </t>
    </r>
    <r>
      <rPr>
        <b/>
        <i/>
        <sz val="18"/>
        <rFont val="Times New Roman"/>
        <family val="1"/>
        <charset val="204"/>
      </rPr>
      <t xml:space="preserve"> </t>
    </r>
  </si>
  <si>
    <t>Міські, районні у містах ради та їх виконавчі комітети</t>
  </si>
  <si>
    <t>за СПОДУ</t>
  </si>
  <si>
    <t xml:space="preserve">Галузь     </t>
  </si>
  <si>
    <t>за ЗКГНГ</t>
  </si>
  <si>
    <t xml:space="preserve">Вид економічної діяльності    </t>
  </si>
  <si>
    <t>Надання інших допоміжних комерційних послуг, н.в.і.у.</t>
  </si>
  <si>
    <t xml:space="preserve">за  КВЕД  </t>
  </si>
  <si>
    <t>82.99</t>
  </si>
  <si>
    <t>Одиниця виміру, тис. гривень без десяткових знаків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</si>
  <si>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</si>
  <si>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</si>
  <si>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</si>
  <si>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</si>
  <si>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</si>
  <si>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>24 особи</t>
  </si>
  <si>
    <t xml:space="preserve">Місцезнаходження  </t>
  </si>
  <si>
    <t>м .Дніпро, просп. Пушкіна, 55</t>
  </si>
  <si>
    <t xml:space="preserve">Телефон </t>
  </si>
  <si>
    <t>0631865575</t>
  </si>
  <si>
    <t xml:space="preserve">Прізвище та ініціали керівника  </t>
  </si>
  <si>
    <t>Гугніна Ольга Олександрівна</t>
  </si>
  <si>
    <t>ЗВІТ</t>
  </si>
  <si>
    <t>ПРО ВИКОНАННЯ ФІНАНСОВОГО ПЛАНУ ПІДПРИЄМСТВА</t>
  </si>
  <si>
    <r>
      <t>за</t>
    </r>
    <r>
      <rPr>
        <b/>
        <u/>
        <sz val="18"/>
        <rFont val="Times New Roman"/>
        <family val="1"/>
        <charset val="204"/>
      </rPr>
      <t xml:space="preserve">   9 місяців 2021 року     </t>
    </r>
  </si>
  <si>
    <t>(І квартал, півріччя, 9 місяців, рік)</t>
  </si>
  <si>
    <t>Основні фінансові показники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</si>
  <si>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</si>
  <si>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</si>
  <si>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</si>
  <si>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</si>
  <si>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 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</si>
  <si>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</si>
  <si>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</si>
  <si>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</si>
  <si>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</si>
  <si>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</si>
  <si>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</si>
  <si>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</si>
  <si>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</si>
  <si>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</t>
  </si>
  <si>
    <t>Витрати на збут</t>
  </si>
  <si>
    <t>Інші операційні доходи/витрати</t>
  </si>
  <si>
    <t>Фінансовий результат від операційної діяльності</t>
  </si>
  <si>
    <t>EBITDA</t>
  </si>
  <si>
    <t>Рентабельність EBITDA</t>
  </si>
  <si>
    <t>Доходи/витрати від фінансової та інвестиційної діяльності</t>
  </si>
  <si>
    <t>Інші доходи/витрати</t>
  </si>
  <si>
    <t>Фінансовий результат до оподаткування</t>
  </si>
  <si>
    <t>Витрати (дохід) з податку на прибуток</t>
  </si>
  <si>
    <t>Чистий  фінансовий результат</t>
  </si>
  <si>
    <t>Коефіцієнт рентабельності діяльності</t>
  </si>
  <si>
    <t>IІ. Розрахунки з бюджетом</t>
  </si>
  <si>
    <t>Відрахування частини чистого прибутку</t>
  </si>
  <si>
    <t>Податок на прибуток підприємств</t>
  </si>
  <si>
    <t>Податок на додану вартість нарахований/до відшкодування (з мінусом)</t>
  </si>
  <si>
    <t>2120/2130</t>
  </si>
  <si>
    <t>Сплата інших податків, зборів, обов'язкових платежів до державного та місцевих бюджетів</t>
  </si>
  <si>
    <t xml:space="preserve">Єдиний внесок на загальнообов'язкове державне соціальне страхування                              </t>
  </si>
  <si>
    <t>Усього виплат на користь держави</t>
  </si>
  <si>
    <t>ІІІ. Рух грошових коштів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</si>
  <si>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</si>
  <si>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</si>
  <si>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інвестиційної діяльності</t>
  </si>
  <si>
    <t>Чистий рух грошових коштів від фінансової діяльності</t>
  </si>
  <si>
    <t xml:space="preserve">Вплив зміни валютних курсів на залишок коштів </t>
  </si>
  <si>
    <t>Грошові кошти на кінець періоду</t>
  </si>
  <si>
    <t>IV. Капітальні інвестиції</t>
  </si>
  <si>
    <t>Капітальні інвестиції</t>
  </si>
  <si>
    <t>V. Коефіцієнтний аналіз</t>
  </si>
  <si>
    <t>Коефіцієнт рентабельності активів</t>
  </si>
  <si>
    <t>x</t>
  </si>
  <si>
    <t>Коефіцієнт рентабельності власного капіталу</t>
  </si>
  <si>
    <t>Коефіцієнт фінансової стійкості</t>
  </si>
  <si>
    <t>VI. Звіт про фінансовий стан</t>
  </si>
  <si>
    <t>Необоротні активи</t>
  </si>
  <si>
    <t>Оборотні активи</t>
  </si>
  <si>
    <t>у тому числі грошові кошти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</si>
  <si>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</si>
  <si>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</si>
  <si>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</t>
  </si>
  <si>
    <t>Усього зобов'язання і забезпечення</t>
  </si>
  <si>
    <t>у тому числі державні гранти і субсидії</t>
  </si>
  <si>
    <t>у тому числі фінансові запозичення</t>
  </si>
  <si>
    <t>Власний капітал</t>
  </si>
  <si>
    <t>Директор підприємства</t>
  </si>
  <si>
    <t>Ольга ГУГНІНА</t>
  </si>
  <si>
    <t xml:space="preserve">                                               (посада)</t>
  </si>
  <si>
    <t>(підпис)</t>
  </si>
  <si>
    <t xml:space="preserve">    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</si>
</sst>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_-* #,##0.00\ _г_р_н_._-;\-* #,##0.00\ _г_р_н_._-;_-* &quot;-&quot;??\ _г_р_н_._-;_-@_-"/>
    <numFmt numFmtId="166" formatCode="###\ ##0.000"/>
    <numFmt numFmtId="167" formatCode="_(&quot;$&quot;* #,##0.00_);_(&quot;$&quot;* \(#,##0.00\);_(&quot;$&quot;* &quot;-&quot;??_);_(@_)"/>
    <numFmt numFmtId="168" formatCode="_(* #,##0_);_(* \(#,##0\);_(* &quot;-&quot;_);_(@_)"/>
    <numFmt numFmtId="169" formatCode="_(* #,##0.00_);_(* \(#,##0.00\);_(* &quot;-&quot;??_);_(@_)"/>
    <numFmt numFmtId="170" formatCode="_-* #,##0.00_₴_-;\-* #,##0.00_₴_-;_-* &quot;-&quot;??_₴_-;_-@_-"/>
    <numFmt numFmtId="171" formatCode="#,##0.00&quot;р.&quot;;\-#,##0.00&quot;р.&quot;"/>
    <numFmt numFmtId="172" formatCode="#,##0.0_ ;[Red]\-#,##0.0\ "/>
    <numFmt numFmtId="173" formatCode="_-* #,##0.00_р_._-;\-* #,##0.00_р_._-;_-* &quot;-&quot;??_р_._-;_-@_-"/>
    <numFmt numFmtId="174" formatCode="#,##0&quot;р.&quot;;[Red]\-#,##0&quot;р.&quot;"/>
    <numFmt numFmtId="175" formatCode="0.0;\(0.0\);\ ;\-"/>
  </numFmts>
  <fonts count="7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0"/>
      <name val="Arial"/>
      <family val="2"/>
      <charset val="204"/>
    </font>
    <font>
      <sz val="18"/>
      <color rgb="FFFFC000"/>
      <name val="Times New Roman"/>
      <family val="1"/>
      <charset val="204"/>
    </font>
    <font>
      <sz val="8"/>
      <name val="Arial"/>
      <family val="2"/>
    </font>
    <font>
      <sz val="18"/>
      <color theme="9" tint="0.3999755851924192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3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3">
    <xf numFmtId="0" fontId="0" fillId="0" borderId="0"/>
    <xf numFmtId="0" fontId="2" fillId="0" borderId="0"/>
    <xf numFmtId="0" fontId="10" fillId="2" borderId="0" applyNumberFormat="0" applyFill="0" applyAlignment="0">
      <alignment horizontal="center"/>
      <protection locked="0"/>
    </xf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9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18" fillId="7" borderId="0" applyNumberFormat="0" applyBorder="0" applyAlignment="0" applyProtection="0"/>
    <xf numFmtId="0" fontId="19" fillId="8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9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3" borderId="0" applyNumberFormat="0" applyBorder="0" applyAlignment="0" applyProtection="0"/>
    <xf numFmtId="0" fontId="19" fillId="8" borderId="0" applyNumberFormat="0" applyBorder="0" applyAlignment="0" applyProtection="0"/>
    <xf numFmtId="0" fontId="18" fillId="8" borderId="0" applyNumberFormat="0" applyBorder="0" applyAlignment="0" applyProtection="0"/>
    <xf numFmtId="0" fontId="19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4" borderId="0" applyNumberFormat="0" applyBorder="0" applyAlignment="0" applyProtection="0"/>
    <xf numFmtId="0" fontId="18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0" fillId="15" borderId="0" applyNumberFormat="0" applyBorder="0" applyAlignment="0" applyProtection="0"/>
    <xf numFmtId="0" fontId="21" fillId="12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0" fillId="13" borderId="0" applyNumberFormat="0" applyBorder="0" applyAlignment="0" applyProtection="0"/>
    <xf numFmtId="0" fontId="21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0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2" borderId="0" applyNumberFormat="0" applyBorder="0" applyAlignment="0" applyProtection="0"/>
    <xf numFmtId="0" fontId="22" fillId="6" borderId="0" applyNumberFormat="0" applyBorder="0" applyAlignment="0" applyProtection="0"/>
    <xf numFmtId="0" fontId="23" fillId="23" borderId="8" applyNumberFormat="0" applyAlignment="0" applyProtection="0"/>
    <xf numFmtId="0" fontId="24" fillId="24" borderId="9" applyNumberFormat="0" applyAlignment="0" applyProtection="0"/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49" fontId="25" fillId="0" borderId="5">
      <alignment horizontal="center" vertical="center"/>
      <protection locked="0"/>
    </xf>
    <xf numFmtId="165" fontId="10" fillId="0" borderId="0" applyFont="0" applyFill="0" applyBorder="0" applyAlignment="0" applyProtection="0"/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49" fontId="10" fillId="0" borderId="5">
      <alignment horizontal="left" vertical="center"/>
      <protection locked="0"/>
    </xf>
    <xf numFmtId="0" fontId="26" fillId="0" borderId="0" applyNumberFormat="0" applyFill="0" applyBorder="0" applyAlignment="0" applyProtection="0"/>
    <xf numFmtId="166" fontId="27" fillId="0" borderId="0" applyAlignment="0">
      <alignment wrapText="1"/>
    </xf>
    <xf numFmtId="0" fontId="28" fillId="7" borderId="0" applyNumberFormat="0" applyBorder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10" borderId="8" applyNumberFormat="0" applyAlignment="0" applyProtection="0"/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34" fillId="25" borderId="13">
      <alignment horizontal="left" vertical="center"/>
      <protection locked="0"/>
    </xf>
    <xf numFmtId="49" fontId="34" fillId="25" borderId="13">
      <alignment horizontal="left" vertical="center"/>
    </xf>
    <xf numFmtId="4" fontId="34" fillId="25" borderId="13">
      <alignment horizontal="right" vertical="center"/>
      <protection locked="0"/>
    </xf>
    <xf numFmtId="4" fontId="34" fillId="25" borderId="13">
      <alignment horizontal="right" vertical="center"/>
    </xf>
    <xf numFmtId="4" fontId="35" fillId="25" borderId="13">
      <alignment horizontal="right" vertical="center"/>
      <protection locked="0"/>
    </xf>
    <xf numFmtId="49" fontId="36" fillId="25" borderId="5">
      <alignment horizontal="left" vertical="center"/>
      <protection locked="0"/>
    </xf>
    <xf numFmtId="49" fontId="36" fillId="25" borderId="5">
      <alignment horizontal="left" vertical="center"/>
    </xf>
    <xf numFmtId="49" fontId="37" fillId="25" borderId="5">
      <alignment horizontal="left" vertical="center"/>
      <protection locked="0"/>
    </xf>
    <xf numFmtId="49" fontId="37" fillId="25" borderId="5">
      <alignment horizontal="left" vertical="center"/>
    </xf>
    <xf numFmtId="4" fontId="36" fillId="25" borderId="5">
      <alignment horizontal="right" vertical="center"/>
      <protection locked="0"/>
    </xf>
    <xf numFmtId="4" fontId="36" fillId="25" borderId="5">
      <alignment horizontal="right" vertical="center"/>
    </xf>
    <xf numFmtId="4" fontId="38" fillId="25" borderId="5">
      <alignment horizontal="right" vertical="center"/>
      <protection locked="0"/>
    </xf>
    <xf numFmtId="49" fontId="25" fillId="25" borderId="5">
      <alignment horizontal="left" vertical="center"/>
      <protection locked="0"/>
    </xf>
    <xf numFmtId="49" fontId="25" fillId="25" borderId="5">
      <alignment horizontal="left" vertical="center"/>
      <protection locked="0"/>
    </xf>
    <xf numFmtId="49" fontId="25" fillId="25" borderId="5">
      <alignment horizontal="left" vertical="center"/>
    </xf>
    <xf numFmtId="49" fontId="25" fillId="25" borderId="5">
      <alignment horizontal="left" vertical="center"/>
    </xf>
    <xf numFmtId="49" fontId="35" fillId="25" borderId="5">
      <alignment horizontal="left" vertical="center"/>
      <protection locked="0"/>
    </xf>
    <xf numFmtId="49" fontId="35" fillId="25" borderId="5">
      <alignment horizontal="left" vertical="center"/>
    </xf>
    <xf numFmtId="4" fontId="25" fillId="25" borderId="5">
      <alignment horizontal="right" vertical="center"/>
      <protection locked="0"/>
    </xf>
    <xf numFmtId="4" fontId="25" fillId="25" borderId="5">
      <alignment horizontal="right" vertical="center"/>
      <protection locked="0"/>
    </xf>
    <xf numFmtId="4" fontId="25" fillId="25" borderId="5">
      <alignment horizontal="right" vertical="center"/>
    </xf>
    <xf numFmtId="4" fontId="25" fillId="25" borderId="5">
      <alignment horizontal="right" vertical="center"/>
    </xf>
    <xf numFmtId="4" fontId="35" fillId="25" borderId="5">
      <alignment horizontal="right" vertical="center"/>
      <protection locked="0"/>
    </xf>
    <xf numFmtId="49" fontId="39" fillId="25" borderId="5">
      <alignment horizontal="left" vertical="center"/>
      <protection locked="0"/>
    </xf>
    <xf numFmtId="49" fontId="39" fillId="25" borderId="5">
      <alignment horizontal="left" vertical="center"/>
    </xf>
    <xf numFmtId="49" fontId="40" fillId="25" borderId="5">
      <alignment horizontal="left" vertical="center"/>
      <protection locked="0"/>
    </xf>
    <xf numFmtId="49" fontId="40" fillId="25" borderId="5">
      <alignment horizontal="left" vertical="center"/>
    </xf>
    <xf numFmtId="4" fontId="39" fillId="25" borderId="5">
      <alignment horizontal="right" vertical="center"/>
      <protection locked="0"/>
    </xf>
    <xf numFmtId="4" fontId="39" fillId="25" borderId="5">
      <alignment horizontal="right" vertical="center"/>
    </xf>
    <xf numFmtId="4" fontId="41" fillId="25" borderId="5">
      <alignment horizontal="right" vertical="center"/>
      <protection locked="0"/>
    </xf>
    <xf numFmtId="49" fontId="42" fillId="0" borderId="5">
      <alignment horizontal="left" vertical="center"/>
      <protection locked="0"/>
    </xf>
    <xf numFmtId="49" fontId="42" fillId="0" borderId="5">
      <alignment horizontal="left" vertical="center"/>
    </xf>
    <xf numFmtId="49" fontId="43" fillId="0" borderId="5">
      <alignment horizontal="left" vertical="center"/>
      <protection locked="0"/>
    </xf>
    <xf numFmtId="49" fontId="43" fillId="0" borderId="5">
      <alignment horizontal="left" vertical="center"/>
    </xf>
    <xf numFmtId="4" fontId="42" fillId="0" borderId="5">
      <alignment horizontal="right" vertical="center"/>
      <protection locked="0"/>
    </xf>
    <xf numFmtId="4" fontId="42" fillId="0" borderId="5">
      <alignment horizontal="right" vertical="center"/>
    </xf>
    <xf numFmtId="4" fontId="43" fillId="0" borderId="5">
      <alignment horizontal="right" vertical="center"/>
      <protection locked="0"/>
    </xf>
    <xf numFmtId="49" fontId="44" fillId="0" borderId="5">
      <alignment horizontal="left" vertical="center"/>
      <protection locked="0"/>
    </xf>
    <xf numFmtId="49" fontId="44" fillId="0" borderId="5">
      <alignment horizontal="left" vertical="center"/>
    </xf>
    <xf numFmtId="49" fontId="45" fillId="0" borderId="5">
      <alignment horizontal="left" vertical="center"/>
      <protection locked="0"/>
    </xf>
    <xf numFmtId="49" fontId="45" fillId="0" borderId="5">
      <alignment horizontal="left" vertical="center"/>
    </xf>
    <xf numFmtId="4" fontId="44" fillId="0" borderId="5">
      <alignment horizontal="right" vertical="center"/>
      <protection locked="0"/>
    </xf>
    <xf numFmtId="4" fontId="44" fillId="0" borderId="5">
      <alignment horizontal="right" vertical="center"/>
    </xf>
    <xf numFmtId="49" fontId="42" fillId="0" borderId="5">
      <alignment horizontal="left" vertical="center"/>
      <protection locked="0"/>
    </xf>
    <xf numFmtId="49" fontId="43" fillId="0" borderId="5">
      <alignment horizontal="left" vertical="center"/>
      <protection locked="0"/>
    </xf>
    <xf numFmtId="4" fontId="42" fillId="0" borderId="5">
      <alignment horizontal="right" vertical="center"/>
      <protection locked="0"/>
    </xf>
    <xf numFmtId="0" fontId="46" fillId="0" borderId="14" applyNumberFormat="0" applyFill="0" applyAlignment="0" applyProtection="0"/>
    <xf numFmtId="0" fontId="47" fillId="26" borderId="0" applyNumberFormat="0" applyBorder="0" applyAlignment="0" applyProtection="0"/>
    <xf numFmtId="0" fontId="10" fillId="0" borderId="0"/>
    <xf numFmtId="0" fontId="10" fillId="0" borderId="0"/>
    <xf numFmtId="0" fontId="2" fillId="27" borderId="15" applyNumberFormat="0" applyFont="0" applyAlignment="0" applyProtection="0"/>
    <xf numFmtId="4" fontId="48" fillId="28" borderId="5">
      <alignment horizontal="right" vertical="center"/>
      <protection locked="0"/>
    </xf>
    <xf numFmtId="4" fontId="48" fillId="29" borderId="5">
      <alignment horizontal="right" vertical="center"/>
      <protection locked="0"/>
    </xf>
    <xf numFmtId="4" fontId="48" fillId="30" borderId="5">
      <alignment horizontal="right" vertical="center"/>
      <protection locked="0"/>
    </xf>
    <xf numFmtId="0" fontId="49" fillId="23" borderId="16" applyNumberFormat="0" applyAlignment="0" applyProtection="0"/>
    <xf numFmtId="49" fontId="25" fillId="0" borderId="5">
      <alignment horizontal="left" vertical="center" wrapText="1"/>
      <protection locked="0"/>
    </xf>
    <xf numFmtId="49" fontId="25" fillId="0" borderId="5">
      <alignment horizontal="left" vertical="center" wrapText="1"/>
      <protection locked="0"/>
    </xf>
    <xf numFmtId="0" fontId="50" fillId="0" borderId="0" applyNumberFormat="0" applyFill="0" applyBorder="0" applyAlignment="0" applyProtection="0"/>
    <xf numFmtId="0" fontId="51" fillId="0" borderId="17" applyNumberFormat="0" applyFill="0" applyAlignment="0" applyProtection="0"/>
    <xf numFmtId="0" fontId="5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0" fillId="21" borderId="0" applyNumberFormat="0" applyBorder="0" applyAlignment="0" applyProtection="0"/>
    <xf numFmtId="0" fontId="21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0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0" fontId="53" fillId="10" borderId="8" applyNumberFormat="0" applyAlignment="0" applyProtection="0"/>
    <xf numFmtId="0" fontId="33" fillId="10" borderId="8" applyNumberFormat="0" applyAlignment="0" applyProtection="0"/>
    <xf numFmtId="0" fontId="54" fillId="23" borderId="16" applyNumberFormat="0" applyAlignment="0" applyProtection="0"/>
    <xf numFmtId="0" fontId="49" fillId="23" borderId="16" applyNumberFormat="0" applyAlignment="0" applyProtection="0"/>
    <xf numFmtId="0" fontId="55" fillId="23" borderId="8" applyNumberFormat="0" applyAlignment="0" applyProtection="0"/>
    <xf numFmtId="0" fontId="23" fillId="23" borderId="8" applyNumberFormat="0" applyAlignment="0" applyProtection="0"/>
    <xf numFmtId="167" fontId="10" fillId="0" borderId="0" applyFont="0" applyFill="0" applyBorder="0" applyAlignment="0" applyProtection="0"/>
    <xf numFmtId="0" fontId="56" fillId="0" borderId="10" applyNumberFormat="0" applyFill="0" applyAlignment="0" applyProtection="0"/>
    <xf numFmtId="0" fontId="29" fillId="0" borderId="10" applyNumberFormat="0" applyFill="0" applyAlignment="0" applyProtection="0"/>
    <xf numFmtId="0" fontId="57" fillId="0" borderId="11" applyNumberFormat="0" applyFill="0" applyAlignment="0" applyProtection="0"/>
    <xf numFmtId="0" fontId="30" fillId="0" borderId="11" applyNumberFormat="0" applyFill="0" applyAlignment="0" applyProtection="0"/>
    <xf numFmtId="0" fontId="58" fillId="0" borderId="12" applyNumberFormat="0" applyFill="0" applyAlignment="0" applyProtection="0"/>
    <xf numFmtId="0" fontId="31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59" fillId="0" borderId="17" applyNumberFormat="0" applyFill="0" applyAlignment="0" applyProtection="0"/>
    <xf numFmtId="0" fontId="51" fillId="0" borderId="17" applyNumberFormat="0" applyFill="0" applyAlignment="0" applyProtection="0"/>
    <xf numFmtId="0" fontId="60" fillId="24" borderId="9" applyNumberFormat="0" applyAlignment="0" applyProtection="0"/>
    <xf numFmtId="0" fontId="24" fillId="24" borderId="9" applyNumberFormat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1" fillId="26" borderId="0" applyNumberFormat="0" applyBorder="0" applyAlignment="0" applyProtection="0"/>
    <xf numFmtId="0" fontId="47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0" fillId="0" borderId="0"/>
    <xf numFmtId="0" fontId="2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3" fillId="6" borderId="0" applyNumberFormat="0" applyBorder="0" applyAlignment="0" applyProtection="0"/>
    <xf numFmtId="0" fontId="22" fillId="6" borderId="0" applyNumberFormat="0" applyBorder="0" applyAlignment="0" applyProtection="0"/>
    <xf numFmtId="0" fontId="6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5" fillId="27" borderId="15" applyNumberFormat="0" applyFont="0" applyAlignment="0" applyProtection="0"/>
    <xf numFmtId="0" fontId="10" fillId="27" borderId="1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66" fillId="0" borderId="14" applyNumberFormat="0" applyFill="0" applyAlignment="0" applyProtection="0"/>
    <xf numFmtId="0" fontId="46" fillId="0" borderId="14" applyNumberFormat="0" applyFill="0" applyAlignment="0" applyProtection="0"/>
    <xf numFmtId="0" fontId="1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68" fontId="69" fillId="0" borderId="0" applyFont="0" applyFill="0" applyBorder="0" applyAlignment="0" applyProtection="0"/>
    <xf numFmtId="169" fontId="69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0" fillId="7" borderId="0" applyNumberFormat="0" applyBorder="0" applyAlignment="0" applyProtection="0"/>
    <xf numFmtId="0" fontId="28" fillId="7" borderId="0" applyNumberFormat="0" applyBorder="0" applyAlignment="0" applyProtection="0"/>
    <xf numFmtId="175" fontId="71" fillId="25" borderId="18" applyFill="0" applyBorder="0">
      <alignment horizontal="center" vertical="center" wrapText="1"/>
      <protection locked="0"/>
    </xf>
    <xf numFmtId="166" fontId="72" fillId="0" borderId="0">
      <alignment wrapText="1"/>
    </xf>
    <xf numFmtId="166" fontId="27" fillId="0" borderId="0">
      <alignment wrapText="1"/>
    </xf>
  </cellStyleXfs>
  <cellXfs count="75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 wrapText="1"/>
      <protection locked="0"/>
    </xf>
    <xf numFmtId="3" fontId="3" fillId="3" borderId="5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left" vertical="center" wrapText="1"/>
      <protection locked="0"/>
    </xf>
    <xf numFmtId="0" fontId="8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2" fontId="11" fillId="3" borderId="5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 wrapText="1"/>
    </xf>
    <xf numFmtId="164" fontId="11" fillId="3" borderId="5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5" xfId="3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4" fontId="13" fillId="3" borderId="5" xfId="0" applyNumberFormat="1" applyFont="1" applyFill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3" fillId="0" borderId="0" xfId="0" quotePrefix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/>
    </xf>
  </cellXfs>
  <cellStyles count="353">
    <cellStyle name="_Fakt_2" xfId="4"/>
    <cellStyle name="_rozhufrovka 2009" xfId="5"/>
    <cellStyle name="_АТиСТ 5а МТР липень 2008" xfId="6"/>
    <cellStyle name="_ПРГК сводний_" xfId="7"/>
    <cellStyle name="_УТГ" xfId="8"/>
    <cellStyle name="_Феодосия 5а МТР липень 2008" xfId="9"/>
    <cellStyle name="_ХТГ довідка." xfId="10"/>
    <cellStyle name="_Шебелинка 5а МТР липень 2008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20% - Акцент1 2" xfId="18"/>
    <cellStyle name="20% - Акцент1 3" xfId="19"/>
    <cellStyle name="20% - Акцент2 2" xfId="20"/>
    <cellStyle name="20% - Акцент2 3" xfId="21"/>
    <cellStyle name="20% - Акцент3 2" xfId="22"/>
    <cellStyle name="20% - Акцент3 3" xfId="23"/>
    <cellStyle name="20% - Акцент4 2" xfId="24"/>
    <cellStyle name="20% - Акцент4 3" xfId="25"/>
    <cellStyle name="20% - Акцент5 2" xfId="26"/>
    <cellStyle name="20% - Акцент5 3" xfId="27"/>
    <cellStyle name="20% - Акцент6 2" xfId="28"/>
    <cellStyle name="20% - Акцент6 3" xfId="29"/>
    <cellStyle name="40% - Accent1" xfId="30"/>
    <cellStyle name="40% - Accent2" xfId="31"/>
    <cellStyle name="40% - Accent3" xfId="32"/>
    <cellStyle name="40% - Accent4" xfId="33"/>
    <cellStyle name="40% - Accent5" xfId="34"/>
    <cellStyle name="40% - Accent6" xfId="35"/>
    <cellStyle name="40% - Акцент1 2" xfId="36"/>
    <cellStyle name="40% - Акцент1 3" xfId="37"/>
    <cellStyle name="40% - Акцент2 2" xfId="38"/>
    <cellStyle name="40% - Акцент2 3" xfId="39"/>
    <cellStyle name="40% - Акцент3 2" xfId="40"/>
    <cellStyle name="40% - Акцент3 3" xfId="41"/>
    <cellStyle name="40% - Акцент4 2" xfId="42"/>
    <cellStyle name="40% - Акцент4 3" xfId="43"/>
    <cellStyle name="40% - Акцент5 2" xfId="44"/>
    <cellStyle name="40% - Акцент5 3" xfId="45"/>
    <cellStyle name="40% - Акцент6 2" xfId="46"/>
    <cellStyle name="40% - Акцент6 3" xfId="47"/>
    <cellStyle name="60% - Accent1" xfId="48"/>
    <cellStyle name="60% - Accent2" xfId="49"/>
    <cellStyle name="60% - Accent3" xfId="50"/>
    <cellStyle name="60% - Accent4" xfId="51"/>
    <cellStyle name="60% - Accent5" xfId="52"/>
    <cellStyle name="60% - Accent6" xfId="53"/>
    <cellStyle name="60% - Акцент1 2" xfId="54"/>
    <cellStyle name="60% - Акцент1 3" xfId="55"/>
    <cellStyle name="60% - Акцент2 2" xfId="56"/>
    <cellStyle name="60% - Акцент2 3" xfId="57"/>
    <cellStyle name="60% - Акцент3 2" xfId="58"/>
    <cellStyle name="60% - Акцент3 3" xfId="59"/>
    <cellStyle name="60% - Акцент4 2" xfId="60"/>
    <cellStyle name="60% - Акцент4 3" xfId="61"/>
    <cellStyle name="60% - Акцент5 2" xfId="62"/>
    <cellStyle name="60% - Акцент5 3" xfId="63"/>
    <cellStyle name="60% - Акцент6 2" xfId="64"/>
    <cellStyle name="60% - Акцент6 3" xfId="65"/>
    <cellStyle name="Accent1" xfId="66"/>
    <cellStyle name="Accent2" xfId="67"/>
    <cellStyle name="Accent3" xfId="68"/>
    <cellStyle name="Accent4" xfId="69"/>
    <cellStyle name="Accent5" xfId="70"/>
    <cellStyle name="Accent6" xfId="71"/>
    <cellStyle name="Bad" xfId="72"/>
    <cellStyle name="Calculation" xfId="73"/>
    <cellStyle name="Check Cell" xfId="74"/>
    <cellStyle name="Column-Header" xfId="75"/>
    <cellStyle name="Column-Header 2" xfId="76"/>
    <cellStyle name="Column-Header 3" xfId="77"/>
    <cellStyle name="Column-Header 4" xfId="78"/>
    <cellStyle name="Column-Header 5" xfId="79"/>
    <cellStyle name="Column-Header 6" xfId="80"/>
    <cellStyle name="Column-Header 7" xfId="81"/>
    <cellStyle name="Column-Header 7 2" xfId="82"/>
    <cellStyle name="Column-Header 8" xfId="83"/>
    <cellStyle name="Column-Header 8 2" xfId="84"/>
    <cellStyle name="Column-Header 9" xfId="85"/>
    <cellStyle name="Column-Header 9 2" xfId="86"/>
    <cellStyle name="Column-Header_Zvit rux-koshtiv 2010 Департамент " xfId="87"/>
    <cellStyle name="Comma_2005_03_15-Финансовый_БГ" xfId="88"/>
    <cellStyle name="Define-Column" xfId="89"/>
    <cellStyle name="Define-Column 10" xfId="90"/>
    <cellStyle name="Define-Column 2" xfId="91"/>
    <cellStyle name="Define-Column 3" xfId="92"/>
    <cellStyle name="Define-Column 4" xfId="93"/>
    <cellStyle name="Define-Column 5" xfId="94"/>
    <cellStyle name="Define-Column 6" xfId="95"/>
    <cellStyle name="Define-Column 7" xfId="96"/>
    <cellStyle name="Define-Column 7 2" xfId="97"/>
    <cellStyle name="Define-Column 7 3" xfId="98"/>
    <cellStyle name="Define-Column 8" xfId="99"/>
    <cellStyle name="Define-Column 8 2" xfId="100"/>
    <cellStyle name="Define-Column 8 3" xfId="101"/>
    <cellStyle name="Define-Column 9" xfId="102"/>
    <cellStyle name="Define-Column 9 2" xfId="103"/>
    <cellStyle name="Define-Column 9 3" xfId="104"/>
    <cellStyle name="Define-Column_Zvit rux-koshtiv 2010 Департамент " xfId="105"/>
    <cellStyle name="Explanatory Text" xfId="106"/>
    <cellStyle name="FS10" xfId="107"/>
    <cellStyle name="Good" xfId="108"/>
    <cellStyle name="Heading 1" xfId="109"/>
    <cellStyle name="Heading 2" xfId="110"/>
    <cellStyle name="Heading 3" xfId="111"/>
    <cellStyle name="Heading 4" xfId="112"/>
    <cellStyle name="Hyperlink 2" xfId="113"/>
    <cellStyle name="Input" xfId="114"/>
    <cellStyle name="Level0" xfId="115"/>
    <cellStyle name="Level0 10" xfId="116"/>
    <cellStyle name="Level0 2" xfId="117"/>
    <cellStyle name="Level0 2 2" xfId="118"/>
    <cellStyle name="Level0 3" xfId="119"/>
    <cellStyle name="Level0 3 2" xfId="120"/>
    <cellStyle name="Level0 4" xfId="121"/>
    <cellStyle name="Level0 4 2" xfId="122"/>
    <cellStyle name="Level0 5" xfId="123"/>
    <cellStyle name="Level0 6" xfId="124"/>
    <cellStyle name="Level0 7" xfId="125"/>
    <cellStyle name="Level0 7 2" xfId="126"/>
    <cellStyle name="Level0 7 3" xfId="127"/>
    <cellStyle name="Level0 8" xfId="128"/>
    <cellStyle name="Level0 8 2" xfId="129"/>
    <cellStyle name="Level0 8 3" xfId="130"/>
    <cellStyle name="Level0 9" xfId="131"/>
    <cellStyle name="Level0 9 2" xfId="132"/>
    <cellStyle name="Level0 9 3" xfId="133"/>
    <cellStyle name="Level0_Zvit rux-koshtiv 2010 Департамент " xfId="134"/>
    <cellStyle name="Level1" xfId="135"/>
    <cellStyle name="Level1 2" xfId="136"/>
    <cellStyle name="Level1-Numbers" xfId="137"/>
    <cellStyle name="Level1-Numbers 2" xfId="138"/>
    <cellStyle name="Level1-Numbers-Hide" xfId="139"/>
    <cellStyle name="Level2" xfId="140"/>
    <cellStyle name="Level2 2" xfId="141"/>
    <cellStyle name="Level2-Hide" xfId="142"/>
    <cellStyle name="Level2-Hide 2" xfId="143"/>
    <cellStyle name="Level2-Numbers" xfId="144"/>
    <cellStyle name="Level2-Numbers 2" xfId="145"/>
    <cellStyle name="Level2-Numbers-Hide" xfId="146"/>
    <cellStyle name="Level3" xfId="147"/>
    <cellStyle name="Level3 2" xfId="148"/>
    <cellStyle name="Level3 3" xfId="149"/>
    <cellStyle name="Level3_План департамент_2010_1207" xfId="150"/>
    <cellStyle name="Level3-Hide" xfId="151"/>
    <cellStyle name="Level3-Hide 2" xfId="152"/>
    <cellStyle name="Level3-Numbers" xfId="153"/>
    <cellStyle name="Level3-Numbers 2" xfId="154"/>
    <cellStyle name="Level3-Numbers 3" xfId="155"/>
    <cellStyle name="Level3-Numbers_План департамент_2010_1207" xfId="156"/>
    <cellStyle name="Level3-Numbers-Hide" xfId="157"/>
    <cellStyle name="Level4" xfId="158"/>
    <cellStyle name="Level4 2" xfId="159"/>
    <cellStyle name="Level4-Hide" xfId="160"/>
    <cellStyle name="Level4-Hide 2" xfId="161"/>
    <cellStyle name="Level4-Numbers" xfId="162"/>
    <cellStyle name="Level4-Numbers 2" xfId="163"/>
    <cellStyle name="Level4-Numbers-Hide" xfId="164"/>
    <cellStyle name="Level5" xfId="165"/>
    <cellStyle name="Level5 2" xfId="166"/>
    <cellStyle name="Level5-Hide" xfId="167"/>
    <cellStyle name="Level5-Hide 2" xfId="168"/>
    <cellStyle name="Level5-Numbers" xfId="169"/>
    <cellStyle name="Level5-Numbers 2" xfId="170"/>
    <cellStyle name="Level5-Numbers-Hide" xfId="171"/>
    <cellStyle name="Level6" xfId="172"/>
    <cellStyle name="Level6 2" xfId="173"/>
    <cellStyle name="Level6-Hide" xfId="174"/>
    <cellStyle name="Level6-Hide 2" xfId="175"/>
    <cellStyle name="Level6-Numbers" xfId="176"/>
    <cellStyle name="Level6-Numbers 2" xfId="177"/>
    <cellStyle name="Level7" xfId="178"/>
    <cellStyle name="Level7-Hide" xfId="179"/>
    <cellStyle name="Level7-Numbers" xfId="180"/>
    <cellStyle name="Linked Cell" xfId="181"/>
    <cellStyle name="Neutral" xfId="182"/>
    <cellStyle name="Normal 2" xfId="183"/>
    <cellStyle name="Normal_2005_03_15-Финансовый_БГ" xfId="184"/>
    <cellStyle name="Normal_GSE DCF_Model_31_07_09 final" xfId="2"/>
    <cellStyle name="Note" xfId="185"/>
    <cellStyle name="Number-Cells" xfId="186"/>
    <cellStyle name="Number-Cells-Column2" xfId="187"/>
    <cellStyle name="Number-Cells-Column5" xfId="188"/>
    <cellStyle name="Output" xfId="189"/>
    <cellStyle name="Row-Header" xfId="190"/>
    <cellStyle name="Row-Header 2" xfId="191"/>
    <cellStyle name="Title" xfId="192"/>
    <cellStyle name="Total" xfId="193"/>
    <cellStyle name="Warning Text" xfId="194"/>
    <cellStyle name="Акцент1 2" xfId="195"/>
    <cellStyle name="Акцент1 3" xfId="196"/>
    <cellStyle name="Акцент2 2" xfId="197"/>
    <cellStyle name="Акцент2 3" xfId="198"/>
    <cellStyle name="Акцент3 2" xfId="199"/>
    <cellStyle name="Акцент3 3" xfId="200"/>
    <cellStyle name="Акцент4 2" xfId="201"/>
    <cellStyle name="Акцент4 3" xfId="202"/>
    <cellStyle name="Акцент5 2" xfId="203"/>
    <cellStyle name="Акцент5 3" xfId="204"/>
    <cellStyle name="Акцент6 2" xfId="205"/>
    <cellStyle name="Акцент6 3" xfId="206"/>
    <cellStyle name="Ввод  2" xfId="207"/>
    <cellStyle name="Ввод  3" xfId="208"/>
    <cellStyle name="Вывод 2" xfId="209"/>
    <cellStyle name="Вывод 3" xfId="210"/>
    <cellStyle name="Вычисление 2" xfId="211"/>
    <cellStyle name="Вычисление 3" xfId="212"/>
    <cellStyle name="Денежный 2" xfId="213"/>
    <cellStyle name="Заголовок 1 2" xfId="214"/>
    <cellStyle name="Заголовок 1 3" xfId="215"/>
    <cellStyle name="Заголовок 2 2" xfId="216"/>
    <cellStyle name="Заголовок 2 3" xfId="217"/>
    <cellStyle name="Заголовок 3 2" xfId="218"/>
    <cellStyle name="Заголовок 3 3" xfId="219"/>
    <cellStyle name="Заголовок 4 2" xfId="220"/>
    <cellStyle name="Заголовок 4 3" xfId="221"/>
    <cellStyle name="Итог 2" xfId="222"/>
    <cellStyle name="Итог 3" xfId="223"/>
    <cellStyle name="Контрольная ячейка 2" xfId="224"/>
    <cellStyle name="Контрольная ячейка 3" xfId="225"/>
    <cellStyle name="Название 2" xfId="226"/>
    <cellStyle name="Название 3" xfId="227"/>
    <cellStyle name="Нейтральный 2" xfId="228"/>
    <cellStyle name="Нейтральный 3" xfId="229"/>
    <cellStyle name="Обычный" xfId="0" builtinId="0"/>
    <cellStyle name="Обычный 10" xfId="230"/>
    <cellStyle name="Обычный 11" xfId="231"/>
    <cellStyle name="Обычный 12" xfId="232"/>
    <cellStyle name="Обычный 13" xfId="233"/>
    <cellStyle name="Обычный 14" xfId="234"/>
    <cellStyle name="Обычный 15" xfId="235"/>
    <cellStyle name="Обычный 16" xfId="236"/>
    <cellStyle name="Обычный 17" xfId="237"/>
    <cellStyle name="Обычный 18" xfId="238"/>
    <cellStyle name="Обычный 2" xfId="3"/>
    <cellStyle name="Обычный 2 10" xfId="239"/>
    <cellStyle name="Обычный 2 11" xfId="240"/>
    <cellStyle name="Обычный 2 12" xfId="241"/>
    <cellStyle name="Обычный 2 13" xfId="242"/>
    <cellStyle name="Обычный 2 14" xfId="243"/>
    <cellStyle name="Обычный 2 15" xfId="244"/>
    <cellStyle name="Обычный 2 16" xfId="245"/>
    <cellStyle name="Обычный 2 2" xfId="1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1123950</xdr:colOff>
      <xdr:row>77</xdr:row>
      <xdr:rowOff>263525</xdr:rowOff>
    </xdr:from>
    <xdr:to>
      <xdr:col>0</xdr:col>
      <xdr:colOff>3689350</xdr:colOff>
      <xdr:row>77</xdr:row>
      <xdr:rowOff>269875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123950" y="28162250"/>
          <a:ext cx="2565400" cy="6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114300</xdr:colOff>
      <xdr:row>78</xdr:row>
      <xdr:rowOff>0</xdr:rowOff>
    </xdr:from>
    <xdr:to>
      <xdr:col>3</xdr:col>
      <xdr:colOff>1619250</xdr:colOff>
      <xdr:row>78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096000" y="28194000"/>
          <a:ext cx="3190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78</xdr:row>
      <xdr:rowOff>0</xdr:rowOff>
    </xdr:from>
    <xdr:to>
      <xdr:col>6</xdr:col>
      <xdr:colOff>1447800</xdr:colOff>
      <xdr:row>78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915650" y="28194000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73;&#1086;&#1079;&#1077;&#1074;/&#1055;&#1091;&#1073;&#1083;&#1110;&#1095;&#1085;&#1072;%20&#1110;&#1085;&#1092;&#1086;&#1088;&#1084;&#1072;&#1094;&#1110;&#1103;%20&#1092;&#1110;&#1085;&#1087;&#1083;&#1072;&#1085;%20&#1090;&#1072;%20&#1079;&#1074;&#1110;&#1090;/&#1044;&#1083;&#1103;%20&#1087;&#1091;&#1073;&#1083;&#1080;&#1082;&#1072;&#1094;&#1080;&#1080;/&#1047;&#1074;&#1110;&#1090;%20&#1092;&#1110;&#1085;&#1087;&#1083;&#1072;&#1085;%20&#1050;&#1055;%20&#1044;&#1040;%209%20&#1084;&#1110;&#1089;%20202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50\Public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9">
          <cell r="B9">
            <v>1000</v>
          </cell>
          <cell r="C9">
            <v>0</v>
          </cell>
          <cell r="D9">
            <v>11922</v>
          </cell>
          <cell r="E9">
            <v>13982</v>
          </cell>
        </row>
        <row r="14">
          <cell r="B14">
            <v>1010</v>
          </cell>
          <cell r="C14">
            <v>0</v>
          </cell>
          <cell r="D14">
            <v>7408</v>
          </cell>
          <cell r="E14">
            <v>4397</v>
          </cell>
        </row>
        <row r="25">
          <cell r="B25">
            <v>1020</v>
          </cell>
          <cell r="C25">
            <v>0</v>
          </cell>
          <cell r="D25">
            <v>4514</v>
          </cell>
          <cell r="E25">
            <v>9585</v>
          </cell>
        </row>
        <row r="26">
          <cell r="D26">
            <v>171</v>
          </cell>
          <cell r="E26">
            <v>204</v>
          </cell>
        </row>
        <row r="30">
          <cell r="B30">
            <v>1040</v>
          </cell>
          <cell r="C30">
            <v>0</v>
          </cell>
          <cell r="D30">
            <v>3620</v>
          </cell>
          <cell r="E30">
            <v>3055</v>
          </cell>
        </row>
        <row r="61">
          <cell r="B61">
            <v>1070</v>
          </cell>
        </row>
        <row r="68">
          <cell r="C68">
            <v>0</v>
          </cell>
          <cell r="D68">
            <v>0</v>
          </cell>
          <cell r="E68">
            <v>0</v>
          </cell>
        </row>
        <row r="74">
          <cell r="B74">
            <v>1100</v>
          </cell>
          <cell r="C74">
            <v>0</v>
          </cell>
          <cell r="D74">
            <v>1065</v>
          </cell>
          <cell r="E74">
            <v>6734</v>
          </cell>
        </row>
        <row r="83">
          <cell r="D83">
            <v>160</v>
          </cell>
          <cell r="E83">
            <v>163</v>
          </cell>
        </row>
        <row r="90">
          <cell r="B90">
            <v>1170</v>
          </cell>
          <cell r="C90">
            <v>0</v>
          </cell>
          <cell r="D90">
            <v>1225</v>
          </cell>
          <cell r="E90">
            <v>6897</v>
          </cell>
        </row>
        <row r="91">
          <cell r="B91">
            <v>1180</v>
          </cell>
          <cell r="E91">
            <v>1242</v>
          </cell>
        </row>
        <row r="93">
          <cell r="B93">
            <v>1200</v>
          </cell>
          <cell r="C93">
            <v>0</v>
          </cell>
          <cell r="D93">
            <v>1225</v>
          </cell>
          <cell r="E93">
            <v>5655</v>
          </cell>
        </row>
        <row r="98">
          <cell r="B98">
            <v>1300</v>
          </cell>
        </row>
        <row r="99">
          <cell r="B99">
            <v>1310</v>
          </cell>
          <cell r="C99">
            <v>0</v>
          </cell>
          <cell r="D99">
            <v>0</v>
          </cell>
          <cell r="E99">
            <v>0</v>
          </cell>
        </row>
        <row r="100">
          <cell r="B100">
            <v>1320</v>
          </cell>
        </row>
        <row r="109">
          <cell r="B109">
            <v>1410</v>
          </cell>
          <cell r="C109">
            <v>0</v>
          </cell>
          <cell r="D109">
            <v>1098</v>
          </cell>
          <cell r="E109">
            <v>6761</v>
          </cell>
        </row>
      </sheetData>
      <sheetData sheetId="2">
        <row r="9">
          <cell r="C9">
            <v>0</v>
          </cell>
          <cell r="D9">
            <v>809</v>
          </cell>
          <cell r="E9">
            <v>3733</v>
          </cell>
        </row>
        <row r="22">
          <cell r="B22">
            <v>2100</v>
          </cell>
        </row>
        <row r="25">
          <cell r="B25">
            <v>2110</v>
          </cell>
          <cell r="D25">
            <v>0</v>
          </cell>
          <cell r="E25">
            <v>1241</v>
          </cell>
        </row>
        <row r="26">
          <cell r="D26">
            <v>2057</v>
          </cell>
          <cell r="E26">
            <v>3354</v>
          </cell>
        </row>
        <row r="28">
          <cell r="B28">
            <v>2140</v>
          </cell>
          <cell r="C28">
            <v>0</v>
          </cell>
          <cell r="D28">
            <v>1316</v>
          </cell>
          <cell r="E28">
            <v>946</v>
          </cell>
        </row>
        <row r="39">
          <cell r="B39">
            <v>2150</v>
          </cell>
          <cell r="D39">
            <v>1460</v>
          </cell>
          <cell r="E39">
            <v>1042</v>
          </cell>
        </row>
        <row r="40">
          <cell r="B40">
            <v>2200</v>
          </cell>
          <cell r="C40">
            <v>0</v>
          </cell>
          <cell r="D40">
            <v>5642</v>
          </cell>
          <cell r="E40">
            <v>10316</v>
          </cell>
        </row>
      </sheetData>
      <sheetData sheetId="3">
        <row r="30">
          <cell r="B30">
            <v>3090</v>
          </cell>
          <cell r="C30">
            <v>0</v>
          </cell>
          <cell r="D30">
            <v>1071</v>
          </cell>
          <cell r="E30">
            <v>12449</v>
          </cell>
        </row>
        <row r="54">
          <cell r="B54">
            <v>3320</v>
          </cell>
          <cell r="C54">
            <v>0</v>
          </cell>
          <cell r="D54">
            <v>-19</v>
          </cell>
          <cell r="E54">
            <v>-21</v>
          </cell>
        </row>
        <row r="80">
          <cell r="B80">
            <v>3580</v>
          </cell>
          <cell r="C80">
            <v>0</v>
          </cell>
          <cell r="D80">
            <v>-809</v>
          </cell>
          <cell r="E80">
            <v>-3414</v>
          </cell>
        </row>
        <row r="82">
          <cell r="B82">
            <v>3600</v>
          </cell>
        </row>
        <row r="83">
          <cell r="B83">
            <v>3610</v>
          </cell>
        </row>
        <row r="84">
          <cell r="B84">
            <v>3620</v>
          </cell>
          <cell r="C84">
            <v>0</v>
          </cell>
          <cell r="D84">
            <v>243</v>
          </cell>
          <cell r="E84">
            <v>9014</v>
          </cell>
        </row>
      </sheetData>
      <sheetData sheetId="4">
        <row r="6">
          <cell r="B6">
            <v>4000</v>
          </cell>
          <cell r="C6">
            <v>0</v>
          </cell>
          <cell r="D6">
            <v>438</v>
          </cell>
          <cell r="E6">
            <v>21</v>
          </cell>
        </row>
      </sheetData>
      <sheetData sheetId="5">
        <row r="8">
          <cell r="B8">
            <v>5010</v>
          </cell>
        </row>
        <row r="9">
          <cell r="B9">
            <v>5020</v>
          </cell>
          <cell r="D9" t="e">
            <v>#DIV/0!</v>
          </cell>
          <cell r="E9">
            <v>0.53409520211560257</v>
          </cell>
        </row>
        <row r="10">
          <cell r="B10">
            <v>5030</v>
          </cell>
          <cell r="D10" t="e">
            <v>#DIV/0!</v>
          </cell>
          <cell r="E10">
            <v>2.5599818922589406</v>
          </cell>
        </row>
        <row r="11">
          <cell r="B11">
            <v>5040</v>
          </cell>
        </row>
        <row r="14">
          <cell r="B14">
            <v>5110</v>
          </cell>
          <cell r="D14" t="e">
            <v>#DIV/0!</v>
          </cell>
          <cell r="E14">
            <v>0.26363527867287267</v>
          </cell>
        </row>
      </sheetData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248"/>
  <sheetViews>
    <sheetView tabSelected="1" view="pageBreakPreview" topLeftCell="A7" zoomScale="60" zoomScaleNormal="60" workbookViewId="0">
      <selection activeCell="A41" sqref="A41"/>
    </sheetView>
  </sheetViews>
  <sheetFormatPr defaultColWidth="9.140625" defaultRowHeight="23.25"/>
  <cols>
    <col min="1" max="1" width="72.5703125" style="1" customWidth="1"/>
    <col min="2" max="2" width="17.140625" style="3" customWidth="1"/>
    <col min="3" max="4" width="25.28515625" style="3" customWidth="1"/>
    <col min="5" max="5" width="23.42578125" style="3" customWidth="1"/>
    <col min="6" max="6" width="23.85546875" style="3" customWidth="1"/>
    <col min="7" max="7" width="22.42578125" style="3" customWidth="1"/>
    <col min="8" max="8" width="10" style="1" customWidth="1"/>
    <col min="9" max="9" width="9.5703125" style="1" customWidth="1"/>
    <col min="10" max="16384" width="9.140625" style="1"/>
  </cols>
  <sheetData>
    <row r="1" spans="1:11" ht="23.25" customHeight="1">
      <c r="B1" s="2"/>
      <c r="D1" s="1"/>
      <c r="E1" s="1" t="s">
        <v>0</v>
      </c>
      <c r="F1" s="1"/>
      <c r="G1" s="1"/>
      <c r="H1" s="4"/>
      <c r="I1" s="4"/>
      <c r="J1" s="4"/>
      <c r="K1" s="4"/>
    </row>
    <row r="2" spans="1:11" ht="18.75" customHeight="1">
      <c r="A2" s="5"/>
      <c r="D2" s="6"/>
      <c r="E2" s="7" t="s">
        <v>1</v>
      </c>
      <c r="F2" s="7"/>
      <c r="G2" s="7"/>
      <c r="H2" s="4"/>
      <c r="I2" s="4"/>
      <c r="J2" s="4"/>
      <c r="K2" s="4"/>
    </row>
    <row r="3" spans="1:11" ht="18.75" customHeight="1">
      <c r="A3" s="3"/>
      <c r="C3" s="6"/>
      <c r="D3" s="6"/>
      <c r="E3" s="7"/>
      <c r="F3" s="7"/>
      <c r="G3" s="7"/>
      <c r="H3" s="4"/>
      <c r="I3" s="4"/>
      <c r="J3" s="4"/>
      <c r="K3" s="4"/>
    </row>
    <row r="4" spans="1:11" ht="18.75" customHeight="1">
      <c r="A4" s="3"/>
      <c r="C4" s="6"/>
      <c r="D4" s="6"/>
      <c r="E4" s="7"/>
      <c r="F4" s="7"/>
      <c r="G4" s="7"/>
      <c r="H4" s="4"/>
      <c r="I4" s="4"/>
      <c r="J4" s="4"/>
      <c r="K4" s="4"/>
    </row>
    <row r="5" spans="1:11" ht="84" customHeight="1">
      <c r="B5" s="8"/>
      <c r="C5" s="8"/>
      <c r="E5" s="9"/>
      <c r="F5" s="9"/>
      <c r="G5" s="9"/>
    </row>
    <row r="6" spans="1:11" ht="25.5" customHeight="1">
      <c r="A6" s="10"/>
      <c r="B6" s="11"/>
      <c r="C6" s="11"/>
      <c r="D6" s="11"/>
      <c r="E6" s="12"/>
      <c r="F6" s="13" t="s">
        <v>2</v>
      </c>
      <c r="G6" s="14" t="s">
        <v>3</v>
      </c>
    </row>
    <row r="7" spans="1:11" ht="45" customHeight="1">
      <c r="A7" s="15" t="s">
        <v>4</v>
      </c>
      <c r="B7" s="11" t="s">
        <v>5</v>
      </c>
      <c r="C7" s="11"/>
      <c r="D7" s="11"/>
      <c r="E7" s="16"/>
      <c r="F7" s="17" t="s">
        <v>6</v>
      </c>
      <c r="G7" s="14">
        <v>21927416</v>
      </c>
    </row>
    <row r="8" spans="1:11" ht="25.5" customHeight="1">
      <c r="A8" s="10" t="s">
        <v>7</v>
      </c>
      <c r="B8" s="18" t="s">
        <v>8</v>
      </c>
      <c r="C8" s="18"/>
      <c r="D8" s="18"/>
      <c r="E8" s="19"/>
      <c r="F8" s="17" t="s">
        <v>9</v>
      </c>
      <c r="G8" s="14">
        <v>150</v>
      </c>
    </row>
    <row r="9" spans="1:11" ht="25.5" customHeight="1">
      <c r="A9" s="10" t="s">
        <v>10</v>
      </c>
      <c r="B9" s="11" t="s">
        <v>11</v>
      </c>
      <c r="C9" s="11"/>
      <c r="D9" s="11"/>
      <c r="E9" s="16"/>
      <c r="F9" s="17" t="s">
        <v>12</v>
      </c>
      <c r="G9" s="14">
        <v>1210137500</v>
      </c>
    </row>
    <row r="10" spans="1:11" ht="25.5" customHeight="1">
      <c r="A10" s="20" t="s">
        <v>13</v>
      </c>
      <c r="B10" s="11" t="s">
        <v>14</v>
      </c>
      <c r="C10" s="11"/>
      <c r="D10" s="11"/>
      <c r="E10" s="16"/>
      <c r="F10" s="17" t="s">
        <v>15</v>
      </c>
      <c r="G10" s="14"/>
    </row>
    <row r="11" spans="1:11" ht="25.5" customHeight="1">
      <c r="A11" s="20" t="s">
        <v>16</v>
      </c>
      <c r="B11" s="11"/>
      <c r="C11" s="11"/>
      <c r="D11" s="11"/>
      <c r="E11" s="21"/>
      <c r="F11" s="17" t="s">
        <v>17</v>
      </c>
      <c r="G11" s="14"/>
    </row>
    <row r="12" spans="1:11" ht="25.5" customHeight="1">
      <c r="A12" s="20" t="s">
        <v>18</v>
      </c>
      <c r="B12" s="11" t="s">
        <v>19</v>
      </c>
      <c r="C12" s="11"/>
      <c r="D12" s="11"/>
      <c r="E12" s="16"/>
      <c r="F12" s="17" t="s">
        <v>20</v>
      </c>
      <c r="G12" s="14" t="s">
        <v>21</v>
      </c>
    </row>
    <row r="13" spans="1:11" ht="25.5" customHeight="1">
      <c r="A13" s="22" t="s">
        <v>22</v>
      </c>
      <c r="B13" s="11"/>
      <c r="C13" s="11"/>
      <c r="D13" s="11"/>
      <c r="E13" s="11" t="s">
        <v>23</v>
      </c>
      <c r="F13" s="16"/>
      <c r="G13" s="23"/>
    </row>
    <row r="14" spans="1:11" ht="25.5" customHeight="1">
      <c r="A14" s="20" t="s">
        <v>24</v>
      </c>
      <c r="B14" s="11" t="s">
        <v>25</v>
      </c>
      <c r="C14" s="11"/>
      <c r="D14" s="11"/>
      <c r="E14" s="11" t="s">
        <v>26</v>
      </c>
      <c r="F14" s="24"/>
      <c r="G14" s="23"/>
    </row>
    <row r="15" spans="1:11" ht="25.5" customHeight="1">
      <c r="A15" s="20" t="s">
        <v>27</v>
      </c>
      <c r="B15" s="11" t="s">
        <v>28</v>
      </c>
      <c r="C15" s="11"/>
      <c r="D15" s="11"/>
      <c r="E15" s="25"/>
      <c r="F15" s="25"/>
      <c r="G15" s="25"/>
    </row>
    <row r="16" spans="1:11" ht="25.5" customHeight="1">
      <c r="A16" s="10" t="s">
        <v>29</v>
      </c>
      <c r="B16" s="11" t="s">
        <v>30</v>
      </c>
      <c r="C16" s="11"/>
      <c r="D16" s="11"/>
      <c r="E16" s="26"/>
      <c r="F16" s="26"/>
      <c r="G16" s="26"/>
    </row>
    <row r="17" spans="1:17" ht="25.5" customHeight="1">
      <c r="A17" s="20" t="s">
        <v>31</v>
      </c>
      <c r="B17" s="27" t="s">
        <v>32</v>
      </c>
      <c r="C17" s="27"/>
      <c r="D17" s="27"/>
      <c r="E17" s="25"/>
      <c r="F17" s="25"/>
      <c r="G17" s="25"/>
    </row>
    <row r="18" spans="1:17" ht="25.5" customHeight="1">
      <c r="A18" s="10" t="s">
        <v>33</v>
      </c>
      <c r="B18" s="11" t="s">
        <v>34</v>
      </c>
      <c r="C18" s="11"/>
      <c r="D18" s="11"/>
      <c r="E18" s="26"/>
      <c r="F18" s="26"/>
      <c r="G18" s="26"/>
    </row>
    <row r="19" spans="1:17" ht="13.5" customHeight="1">
      <c r="A19" s="28"/>
      <c r="B19" s="1"/>
      <c r="C19" s="1"/>
      <c r="D19" s="1"/>
      <c r="E19" s="1"/>
      <c r="F19" s="1"/>
      <c r="G19" s="1"/>
    </row>
    <row r="20" spans="1:17" ht="46.5" customHeight="1">
      <c r="A20" s="29" t="s">
        <v>35</v>
      </c>
      <c r="B20" s="29"/>
      <c r="C20" s="29"/>
      <c r="D20" s="29"/>
      <c r="E20" s="29"/>
      <c r="F20" s="29"/>
      <c r="G20" s="29"/>
    </row>
    <row r="21" spans="1:17" ht="27">
      <c r="A21" s="29" t="s">
        <v>36</v>
      </c>
      <c r="B21" s="29"/>
      <c r="C21" s="29"/>
      <c r="D21" s="29"/>
      <c r="E21" s="29"/>
      <c r="F21" s="29"/>
      <c r="G21" s="29"/>
    </row>
    <row r="22" spans="1:17">
      <c r="A22" s="30" t="s">
        <v>37</v>
      </c>
      <c r="B22" s="30"/>
      <c r="C22" s="30"/>
      <c r="D22" s="30"/>
      <c r="E22" s="30"/>
      <c r="F22" s="30"/>
      <c r="G22" s="30"/>
    </row>
    <row r="23" spans="1:17">
      <c r="A23" s="31" t="s">
        <v>38</v>
      </c>
      <c r="B23" s="31"/>
      <c r="C23" s="31"/>
      <c r="D23" s="31"/>
      <c r="E23" s="31"/>
      <c r="F23" s="31"/>
      <c r="G23" s="31"/>
    </row>
    <row r="24" spans="1:17" ht="9" customHeight="1">
      <c r="A24" s="32"/>
      <c r="B24" s="32"/>
      <c r="C24" s="32"/>
      <c r="D24" s="32"/>
      <c r="E24" s="32"/>
      <c r="F24" s="32"/>
      <c r="G24" s="32"/>
    </row>
    <row r="25" spans="1:17">
      <c r="A25" s="30" t="s">
        <v>39</v>
      </c>
      <c r="B25" s="30"/>
      <c r="C25" s="30"/>
      <c r="D25" s="30"/>
      <c r="E25" s="30"/>
      <c r="F25" s="30"/>
      <c r="G25" s="30"/>
    </row>
    <row r="26" spans="1:17" ht="12" customHeight="1">
      <c r="B26" s="33"/>
      <c r="C26" s="33"/>
      <c r="D26" s="33"/>
      <c r="E26" s="33"/>
      <c r="F26" s="33"/>
      <c r="G26" s="33"/>
    </row>
    <row r="27" spans="1:17" ht="43.5" customHeight="1">
      <c r="A27" s="34" t="s">
        <v>40</v>
      </c>
      <c r="B27" s="35" t="s">
        <v>41</v>
      </c>
      <c r="C27" s="36" t="s">
        <v>42</v>
      </c>
      <c r="D27" s="37" t="s">
        <v>43</v>
      </c>
      <c r="E27" s="37"/>
      <c r="F27" s="37"/>
      <c r="G27" s="37"/>
      <c r="Q27" s="1" t="s">
        <v>44</v>
      </c>
    </row>
    <row r="28" spans="1:17" ht="44.25" customHeight="1">
      <c r="A28" s="34"/>
      <c r="B28" s="35"/>
      <c r="C28" s="38"/>
      <c r="D28" s="39" t="s">
        <v>45</v>
      </c>
      <c r="E28" s="39" t="s">
        <v>46</v>
      </c>
      <c r="F28" s="39" t="s">
        <v>47</v>
      </c>
      <c r="G28" s="39" t="s">
        <v>48</v>
      </c>
    </row>
    <row r="29" spans="1:17" ht="30" customHeight="1">
      <c r="A29" s="14">
        <v>1</v>
      </c>
      <c r="B29" s="40">
        <v>2</v>
      </c>
      <c r="C29" s="14">
        <v>3</v>
      </c>
      <c r="D29" s="14">
        <v>4</v>
      </c>
      <c r="E29" s="40">
        <v>5</v>
      </c>
      <c r="F29" s="14">
        <v>6</v>
      </c>
      <c r="G29" s="40">
        <v>7</v>
      </c>
    </row>
    <row r="30" spans="1:17" ht="24.95" customHeight="1">
      <c r="A30" s="41" t="s">
        <v>49</v>
      </c>
      <c r="B30" s="41"/>
      <c r="C30" s="41"/>
      <c r="D30" s="41"/>
      <c r="E30" s="41"/>
      <c r="F30" s="41"/>
      <c r="G30" s="41"/>
    </row>
    <row r="31" spans="1:17" ht="46.5">
      <c r="A31" s="42" t="s">
        <v>50</v>
      </c>
      <c r="B31" s="40">
        <f>'[1]1. Фін результат'!B9</f>
        <v>1000</v>
      </c>
      <c r="C31" s="43">
        <f>'[1]1. Фін результат'!C9</f>
        <v>0</v>
      </c>
      <c r="D31" s="43">
        <f>'[1]1. Фін результат'!D9</f>
        <v>11922</v>
      </c>
      <c r="E31" s="43">
        <f>'[1]1. Фін результат'!E9</f>
        <v>13982</v>
      </c>
      <c r="F31" s="43">
        <f>E31-D31</f>
        <v>2060</v>
      </c>
      <c r="G31" s="44">
        <f>E31/D31*100</f>
        <v>117.27898003690656</v>
      </c>
    </row>
    <row r="32" spans="1:17" ht="46.5">
      <c r="A32" s="42" t="s">
        <v>51</v>
      </c>
      <c r="B32" s="40">
        <f>'[1]1. Фін результат'!B14</f>
        <v>1010</v>
      </c>
      <c r="C32" s="43">
        <f>'[1]1. Фін результат'!C14</f>
        <v>0</v>
      </c>
      <c r="D32" s="43">
        <f>'[1]1. Фін результат'!D14</f>
        <v>7408</v>
      </c>
      <c r="E32" s="43">
        <f>'[1]1. Фін результат'!E14</f>
        <v>4397</v>
      </c>
      <c r="F32" s="43">
        <f t="shared" ref="F32:G45" si="0">E32-D32</f>
        <v>-3011</v>
      </c>
      <c r="G32" s="44">
        <f>E32/D32*100</f>
        <v>59.354751619870406</v>
      </c>
    </row>
    <row r="33" spans="1:7">
      <c r="A33" s="45" t="s">
        <v>52</v>
      </c>
      <c r="B33" s="40">
        <f>'[1]1. Фін результат'!B25</f>
        <v>1020</v>
      </c>
      <c r="C33" s="43">
        <f>'[1]1. Фін результат'!C25</f>
        <v>0</v>
      </c>
      <c r="D33" s="43">
        <f>'[1]1. Фін результат'!D25</f>
        <v>4514</v>
      </c>
      <c r="E33" s="43">
        <f>'[1]1. Фін результат'!E25</f>
        <v>9585</v>
      </c>
      <c r="F33" s="43">
        <f t="shared" si="0"/>
        <v>5071</v>
      </c>
      <c r="G33" s="44">
        <f t="shared" ref="G33:G44" si="1">E33/D33*100</f>
        <v>212.33938856889677</v>
      </c>
    </row>
    <row r="34" spans="1:7">
      <c r="A34" s="42" t="s">
        <v>53</v>
      </c>
      <c r="B34" s="40">
        <f>'[1]1. Фін результат'!B30</f>
        <v>1040</v>
      </c>
      <c r="C34" s="43">
        <f>'[1]1. Фін результат'!C30</f>
        <v>0</v>
      </c>
      <c r="D34" s="43">
        <f>'[1]1. Фін результат'!D30</f>
        <v>3620</v>
      </c>
      <c r="E34" s="43">
        <f>'[1]1. Фін результат'!E30</f>
        <v>3055</v>
      </c>
      <c r="F34" s="43">
        <f t="shared" si="0"/>
        <v>-565</v>
      </c>
      <c r="G34" s="44">
        <f t="shared" si="1"/>
        <v>84.392265193370164</v>
      </c>
    </row>
    <row r="35" spans="1:7">
      <c r="A35" s="42" t="s">
        <v>54</v>
      </c>
      <c r="B35" s="40">
        <f>'[1]1. Фін результат'!B61</f>
        <v>1070</v>
      </c>
      <c r="C35" s="43">
        <f>'[1]1. Фін результат'!C61</f>
        <v>0</v>
      </c>
      <c r="D35" s="43">
        <f>'[1]1. Фін результат'!D61</f>
        <v>0</v>
      </c>
      <c r="E35" s="43">
        <f>'[1]1. Фін результат'!E61</f>
        <v>0</v>
      </c>
      <c r="F35" s="43">
        <f t="shared" si="0"/>
        <v>0</v>
      </c>
      <c r="G35" s="43">
        <f t="shared" si="0"/>
        <v>0</v>
      </c>
    </row>
    <row r="36" spans="1:7">
      <c r="A36" s="42" t="s">
        <v>55</v>
      </c>
      <c r="B36" s="40">
        <f>'[1]1. Фін результат'!B98</f>
        <v>1300</v>
      </c>
      <c r="C36" s="43">
        <f>'[1]1. Фін результат'!C26-'[1]1. Фін результат'!C68</f>
        <v>0</v>
      </c>
      <c r="D36" s="43">
        <f>'[1]1. Фін результат'!D26-'[1]1. Фін результат'!D68</f>
        <v>171</v>
      </c>
      <c r="E36" s="43">
        <f>'[1]1. Фін результат'!E26-'[1]1. Фін результат'!E68</f>
        <v>204</v>
      </c>
      <c r="F36" s="43">
        <f t="shared" si="0"/>
        <v>33</v>
      </c>
      <c r="G36" s="44">
        <f t="shared" si="1"/>
        <v>119.29824561403508</v>
      </c>
    </row>
    <row r="37" spans="1:7" ht="45">
      <c r="A37" s="46" t="s">
        <v>56</v>
      </c>
      <c r="B37" s="40">
        <f>'[1]1. Фін результат'!B74</f>
        <v>1100</v>
      </c>
      <c r="C37" s="43">
        <f>'[1]1. Фін результат'!C74</f>
        <v>0</v>
      </c>
      <c r="D37" s="43">
        <f>'[1]1. Фін результат'!D74</f>
        <v>1065</v>
      </c>
      <c r="E37" s="43">
        <f>'[1]1. Фін результат'!E74</f>
        <v>6734</v>
      </c>
      <c r="F37" s="43">
        <f t="shared" si="0"/>
        <v>5669</v>
      </c>
      <c r="G37" s="44">
        <f t="shared" si="1"/>
        <v>632.30046948356801</v>
      </c>
    </row>
    <row r="38" spans="1:7">
      <c r="A38" s="47" t="s">
        <v>57</v>
      </c>
      <c r="B38" s="40">
        <f>'[1]1. Фін результат'!B109</f>
        <v>1410</v>
      </c>
      <c r="C38" s="43">
        <f>'[1]1. Фін результат'!C109</f>
        <v>0</v>
      </c>
      <c r="D38" s="43">
        <f>'[1]1. Фін результат'!D109</f>
        <v>1098</v>
      </c>
      <c r="E38" s="43">
        <f>'[1]1. Фін результат'!E109</f>
        <v>6761</v>
      </c>
      <c r="F38" s="43">
        <f t="shared" si="0"/>
        <v>5663</v>
      </c>
      <c r="G38" s="44">
        <f t="shared" si="1"/>
        <v>615.75591985428048</v>
      </c>
    </row>
    <row r="39" spans="1:7">
      <c r="A39" s="48" t="s">
        <v>58</v>
      </c>
      <c r="B39" s="40">
        <f>'[1] 5. Коефіцієнти'!B8</f>
        <v>5010</v>
      </c>
      <c r="C39" s="49" t="e">
        <f>'фінплан - зведені показники'!C38/'фінплан - зведені показники'!C31</f>
        <v>#DIV/0!</v>
      </c>
      <c r="D39" s="50">
        <f>'фінплан - зведені показники'!D38/'фінплан - зведені показники'!D31</f>
        <v>9.2098641167589326E-2</v>
      </c>
      <c r="E39" s="50">
        <f>'фінплан - зведені показники'!E38/'фінплан - зведені показники'!E31</f>
        <v>0.48355027893005292</v>
      </c>
      <c r="F39" s="50">
        <f t="shared" si="0"/>
        <v>0.39145163776246361</v>
      </c>
      <c r="G39" s="44">
        <f t="shared" si="1"/>
        <v>525.03519357050004</v>
      </c>
    </row>
    <row r="40" spans="1:7" ht="46.5">
      <c r="A40" s="48" t="s">
        <v>59</v>
      </c>
      <c r="B40" s="40">
        <f>'[1]1. Фін результат'!B99</f>
        <v>1310</v>
      </c>
      <c r="C40" s="43">
        <f>'[1]1. Фін результат'!C99</f>
        <v>0</v>
      </c>
      <c r="D40" s="43">
        <f>'[1]1. Фін результат'!D99</f>
        <v>0</v>
      </c>
      <c r="E40" s="43">
        <f>'[1]1. Фін результат'!E99</f>
        <v>0</v>
      </c>
      <c r="F40" s="43">
        <f t="shared" si="0"/>
        <v>0</v>
      </c>
      <c r="G40" s="43">
        <f t="shared" si="0"/>
        <v>0</v>
      </c>
    </row>
    <row r="41" spans="1:7">
      <c r="A41" s="42" t="s">
        <v>60</v>
      </c>
      <c r="B41" s="40">
        <f>'[1]1. Фін результат'!B100</f>
        <v>1320</v>
      </c>
      <c r="C41" s="43">
        <f>'[1]1. Фін результат'!C83-'[1]1. Фін результат'!C88</f>
        <v>0</v>
      </c>
      <c r="D41" s="43">
        <f>'[1]1. Фін результат'!D83-'[1]1. Фін результат'!D88</f>
        <v>160</v>
      </c>
      <c r="E41" s="43">
        <f>'[1]1. Фін результат'!E83-'[1]1. Фін результат'!E88</f>
        <v>163</v>
      </c>
      <c r="F41" s="43">
        <f t="shared" si="0"/>
        <v>3</v>
      </c>
      <c r="G41" s="44">
        <f t="shared" si="1"/>
        <v>101.875</v>
      </c>
    </row>
    <row r="42" spans="1:7">
      <c r="A42" s="47" t="s">
        <v>61</v>
      </c>
      <c r="B42" s="40">
        <f>'[1]1. Фін результат'!B90</f>
        <v>1170</v>
      </c>
      <c r="C42" s="43">
        <f>'[1]1. Фін результат'!C90</f>
        <v>0</v>
      </c>
      <c r="D42" s="43">
        <f>'[1]1. Фін результат'!D90</f>
        <v>1225</v>
      </c>
      <c r="E42" s="43">
        <f>'[1]1. Фін результат'!E90</f>
        <v>6897</v>
      </c>
      <c r="F42" s="43">
        <f t="shared" si="0"/>
        <v>5672</v>
      </c>
      <c r="G42" s="44">
        <f t="shared" si="1"/>
        <v>563.0204081632653</v>
      </c>
    </row>
    <row r="43" spans="1:7">
      <c r="A43" s="51" t="s">
        <v>62</v>
      </c>
      <c r="B43" s="40">
        <f>'[1]1. Фін результат'!B91</f>
        <v>1180</v>
      </c>
      <c r="C43" s="43">
        <f>'[1]1. Фін результат'!C91</f>
        <v>0</v>
      </c>
      <c r="D43" s="43">
        <f>'[1]1. Фін результат'!D91</f>
        <v>0</v>
      </c>
      <c r="E43" s="43">
        <f>'[1]1. Фін результат'!E91</f>
        <v>1242</v>
      </c>
      <c r="F43" s="43">
        <f t="shared" si="0"/>
        <v>1242</v>
      </c>
      <c r="G43" s="44"/>
    </row>
    <row r="44" spans="1:7">
      <c r="A44" s="46" t="s">
        <v>63</v>
      </c>
      <c r="B44" s="40">
        <f>'[1]1. Фін результат'!B93</f>
        <v>1200</v>
      </c>
      <c r="C44" s="43">
        <f>'[1]1. Фін результат'!C93</f>
        <v>0</v>
      </c>
      <c r="D44" s="43">
        <f>'[1]1. Фін результат'!D93</f>
        <v>1225</v>
      </c>
      <c r="E44" s="43">
        <f>'[1]1. Фін результат'!E93</f>
        <v>5655</v>
      </c>
      <c r="F44" s="43">
        <f t="shared" si="0"/>
        <v>4430</v>
      </c>
      <c r="G44" s="44">
        <f t="shared" si="1"/>
        <v>461.63265306122446</v>
      </c>
    </row>
    <row r="45" spans="1:7">
      <c r="A45" s="48" t="s">
        <v>64</v>
      </c>
      <c r="B45" s="40">
        <f>'[1] 5. Коефіцієнти'!B11</f>
        <v>5040</v>
      </c>
      <c r="C45" s="49" t="e">
        <f>C44/C31</f>
        <v>#DIV/0!</v>
      </c>
      <c r="D45" s="50">
        <f>D44/D31</f>
        <v>0.1027512162388861</v>
      </c>
      <c r="E45" s="50">
        <f>E44/E31</f>
        <v>0.40444857674152479</v>
      </c>
      <c r="F45" s="50">
        <f t="shared" si="0"/>
        <v>0.30169736050263868</v>
      </c>
      <c r="G45" s="50">
        <v>100</v>
      </c>
    </row>
    <row r="46" spans="1:7">
      <c r="A46" s="52" t="s">
        <v>65</v>
      </c>
      <c r="B46" s="53"/>
      <c r="C46" s="53"/>
      <c r="D46" s="53"/>
      <c r="E46" s="53"/>
      <c r="F46" s="53"/>
      <c r="G46" s="54"/>
    </row>
    <row r="47" spans="1:7">
      <c r="A47" s="48" t="s">
        <v>66</v>
      </c>
      <c r="B47" s="40">
        <f>'[1]2. Розрахунки з бюджетом'!B22</f>
        <v>2100</v>
      </c>
      <c r="C47" s="43">
        <f>'[1]2. Розрахунки з бюджетом'!C9</f>
        <v>0</v>
      </c>
      <c r="D47" s="43">
        <f>'[1]2. Розрахунки з бюджетом'!D9</f>
        <v>809</v>
      </c>
      <c r="E47" s="43">
        <f>'[1]2. Розрахунки з бюджетом'!E9</f>
        <v>3733</v>
      </c>
      <c r="F47" s="43">
        <f t="shared" ref="F47:F52" si="2">E47-D47</f>
        <v>2924</v>
      </c>
      <c r="G47" s="44">
        <f t="shared" ref="G47:G52" si="3">E47/D47*100</f>
        <v>461.43386897404201</v>
      </c>
    </row>
    <row r="48" spans="1:7">
      <c r="A48" s="55" t="s">
        <v>67</v>
      </c>
      <c r="B48" s="40">
        <f>'[1]2. Розрахунки з бюджетом'!B25</f>
        <v>2110</v>
      </c>
      <c r="C48" s="43">
        <f>'[1]2. Розрахунки з бюджетом'!C25</f>
        <v>0</v>
      </c>
      <c r="D48" s="43">
        <f>'[1]2. Розрахунки з бюджетом'!D25</f>
        <v>0</v>
      </c>
      <c r="E48" s="43">
        <f>'[1]2. Розрахунки з бюджетом'!E25</f>
        <v>1241</v>
      </c>
      <c r="F48" s="43">
        <f t="shared" si="2"/>
        <v>1241</v>
      </c>
      <c r="G48" s="44"/>
    </row>
    <row r="49" spans="1:7" ht="46.5">
      <c r="A49" s="55" t="s">
        <v>68</v>
      </c>
      <c r="B49" s="40" t="s">
        <v>69</v>
      </c>
      <c r="C49" s="43">
        <f>'[1]2. Розрахунки з бюджетом'!C26+'[1]2. Розрахунки з бюджетом'!C27</f>
        <v>0</v>
      </c>
      <c r="D49" s="43">
        <f>'[1]2. Розрахунки з бюджетом'!D26+'[1]2. Розрахунки з бюджетом'!D27</f>
        <v>2057</v>
      </c>
      <c r="E49" s="43">
        <f>'[1]2. Розрахунки з бюджетом'!E26+'[1]2. Розрахунки з бюджетом'!E27</f>
        <v>3354</v>
      </c>
      <c r="F49" s="43">
        <f t="shared" si="2"/>
        <v>1297</v>
      </c>
      <c r="G49" s="44">
        <f t="shared" si="3"/>
        <v>163.0529897909577</v>
      </c>
    </row>
    <row r="50" spans="1:7" ht="69.75">
      <c r="A50" s="48" t="s">
        <v>70</v>
      </c>
      <c r="B50" s="40">
        <f>'[1]2. Розрахунки з бюджетом'!B28</f>
        <v>2140</v>
      </c>
      <c r="C50" s="43">
        <f>'[1]2. Розрахунки з бюджетом'!C28</f>
        <v>0</v>
      </c>
      <c r="D50" s="43">
        <f>'[1]2. Розрахунки з бюджетом'!D28</f>
        <v>1316</v>
      </c>
      <c r="E50" s="43">
        <f>'[1]2. Розрахунки з бюджетом'!E28</f>
        <v>946</v>
      </c>
      <c r="F50" s="43">
        <f t="shared" si="2"/>
        <v>-370</v>
      </c>
      <c r="G50" s="44">
        <f t="shared" si="3"/>
        <v>71.884498480243167</v>
      </c>
    </row>
    <row r="51" spans="1:7" ht="46.5">
      <c r="A51" s="48" t="s">
        <v>71</v>
      </c>
      <c r="B51" s="40">
        <f>'[1]2. Розрахунки з бюджетом'!B39</f>
        <v>2150</v>
      </c>
      <c r="C51" s="43">
        <f>'[1]2. Розрахунки з бюджетом'!C39</f>
        <v>0</v>
      </c>
      <c r="D51" s="43">
        <f>'[1]2. Розрахунки з бюджетом'!D39</f>
        <v>1460</v>
      </c>
      <c r="E51" s="43">
        <f>'[1]2. Розрахунки з бюджетом'!E39</f>
        <v>1042</v>
      </c>
      <c r="F51" s="43">
        <f t="shared" si="2"/>
        <v>-418</v>
      </c>
      <c r="G51" s="44">
        <f t="shared" si="3"/>
        <v>71.369863013698634</v>
      </c>
    </row>
    <row r="52" spans="1:7">
      <c r="A52" s="47" t="s">
        <v>72</v>
      </c>
      <c r="B52" s="40">
        <f>'[1]2. Розрахунки з бюджетом'!B40</f>
        <v>2200</v>
      </c>
      <c r="C52" s="43">
        <f>'[1]2. Розрахунки з бюджетом'!C40</f>
        <v>0</v>
      </c>
      <c r="D52" s="43">
        <f>'[1]2. Розрахунки з бюджетом'!D40</f>
        <v>5642</v>
      </c>
      <c r="E52" s="43">
        <f>'[1]2. Розрахунки з бюджетом'!E40</f>
        <v>10316</v>
      </c>
      <c r="F52" s="43">
        <f t="shared" si="2"/>
        <v>4674</v>
      </c>
      <c r="G52" s="44">
        <f t="shared" si="3"/>
        <v>182.84296348812478</v>
      </c>
    </row>
    <row r="53" spans="1:7">
      <c r="A53" s="52" t="s">
        <v>73</v>
      </c>
      <c r="B53" s="53"/>
      <c r="C53" s="53"/>
      <c r="D53" s="53"/>
      <c r="E53" s="53"/>
      <c r="F53" s="53"/>
      <c r="G53" s="54"/>
    </row>
    <row r="54" spans="1:7">
      <c r="A54" s="47" t="s">
        <v>74</v>
      </c>
      <c r="B54" s="40">
        <f>'[1]3. Рух грошових коштів'!B82</f>
        <v>3600</v>
      </c>
      <c r="C54" s="43">
        <f>'[1]3. Рух грошових коштів'!C82</f>
        <v>0</v>
      </c>
      <c r="D54" s="43">
        <f>'[1]3. Рух грошових коштів'!D82</f>
        <v>0</v>
      </c>
      <c r="E54" s="43">
        <f>'[1]3. Рух грошових коштів'!E82</f>
        <v>0</v>
      </c>
      <c r="F54" s="43">
        <f>E54-D54</f>
        <v>0</v>
      </c>
      <c r="G54" s="56" t="e">
        <f t="shared" ref="G54:G59" si="4">E54/D54*100</f>
        <v>#DIV/0!</v>
      </c>
    </row>
    <row r="55" spans="1:7" ht="46.5">
      <c r="A55" s="48" t="s">
        <v>75</v>
      </c>
      <c r="B55" s="40">
        <f>'[1]3. Рух грошових коштів'!B30</f>
        <v>3090</v>
      </c>
      <c r="C55" s="43">
        <f>'[1]3. Рух грошових коштів'!C30</f>
        <v>0</v>
      </c>
      <c r="D55" s="43">
        <f>'[1]3. Рух грошових коштів'!D30</f>
        <v>1071</v>
      </c>
      <c r="E55" s="43">
        <f>'[1]3. Рух грошових коштів'!E30</f>
        <v>12449</v>
      </c>
      <c r="F55" s="43">
        <f t="shared" ref="F55:F59" si="5">E55-D55</f>
        <v>11378</v>
      </c>
      <c r="G55" s="44">
        <f t="shared" si="4"/>
        <v>1162.3716153127918</v>
      </c>
    </row>
    <row r="56" spans="1:7" ht="46.5">
      <c r="A56" s="48" t="s">
        <v>76</v>
      </c>
      <c r="B56" s="40">
        <f>'[1]3. Рух грошових коштів'!B54</f>
        <v>3320</v>
      </c>
      <c r="C56" s="43">
        <f>'[1]3. Рух грошових коштів'!C54</f>
        <v>0</v>
      </c>
      <c r="D56" s="43">
        <f>'[1]3. Рух грошових коштів'!D54</f>
        <v>-19</v>
      </c>
      <c r="E56" s="43">
        <f>'[1]3. Рух грошових коштів'!E54</f>
        <v>-21</v>
      </c>
      <c r="F56" s="43">
        <f t="shared" si="5"/>
        <v>-2</v>
      </c>
      <c r="G56" s="44">
        <v>0</v>
      </c>
    </row>
    <row r="57" spans="1:7" ht="46.5">
      <c r="A57" s="48" t="s">
        <v>77</v>
      </c>
      <c r="B57" s="40">
        <f>'[1]3. Рух грошових коштів'!B80</f>
        <v>3580</v>
      </c>
      <c r="C57" s="43">
        <f>'[1]3. Рух грошових коштів'!C80</f>
        <v>0</v>
      </c>
      <c r="D57" s="43">
        <f>'[1]3. Рух грошових коштів'!D80</f>
        <v>-809</v>
      </c>
      <c r="E57" s="43">
        <f>'[1]3. Рух грошових коштів'!E80</f>
        <v>-3414</v>
      </c>
      <c r="F57" s="43">
        <f t="shared" si="5"/>
        <v>-2605</v>
      </c>
      <c r="G57" s="44">
        <f t="shared" si="4"/>
        <v>422.00247218788627</v>
      </c>
    </row>
    <row r="58" spans="1:7" ht="46.5">
      <c r="A58" s="48" t="s">
        <v>78</v>
      </c>
      <c r="B58" s="40">
        <f>'[1]3. Рух грошових коштів'!B83</f>
        <v>3610</v>
      </c>
      <c r="C58" s="43">
        <v>0</v>
      </c>
      <c r="D58" s="43">
        <v>0</v>
      </c>
      <c r="E58" s="43">
        <v>0</v>
      </c>
      <c r="F58" s="43">
        <v>0</v>
      </c>
      <c r="G58" s="44">
        <v>0</v>
      </c>
    </row>
    <row r="59" spans="1:7" ht="38.25" customHeight="1">
      <c r="A59" s="47" t="s">
        <v>79</v>
      </c>
      <c r="B59" s="40">
        <f>'[1]3. Рух грошових коштів'!B84</f>
        <v>3620</v>
      </c>
      <c r="C59" s="43">
        <f>'[1]3. Рух грошових коштів'!C84</f>
        <v>0</v>
      </c>
      <c r="D59" s="43">
        <f>'[1]3. Рух грошових коштів'!D84</f>
        <v>243</v>
      </c>
      <c r="E59" s="43">
        <f>'[1]3. Рух грошових коштів'!E84</f>
        <v>9014</v>
      </c>
      <c r="F59" s="43">
        <f t="shared" si="5"/>
        <v>8771</v>
      </c>
      <c r="G59" s="44">
        <f t="shared" si="4"/>
        <v>3709.4650205761318</v>
      </c>
    </row>
    <row r="60" spans="1:7">
      <c r="A60" s="57" t="s">
        <v>80</v>
      </c>
      <c r="B60" s="58"/>
      <c r="C60" s="58"/>
      <c r="D60" s="58"/>
      <c r="E60" s="58"/>
      <c r="F60" s="58"/>
      <c r="G60" s="58"/>
    </row>
    <row r="61" spans="1:7">
      <c r="A61" s="48" t="s">
        <v>81</v>
      </c>
      <c r="B61" s="14">
        <f>'[1]4. Кап. інвестиції'!B6</f>
        <v>4000</v>
      </c>
      <c r="C61" s="43">
        <f>'[1]4. Кап. інвестиції'!C6</f>
        <v>0</v>
      </c>
      <c r="D61" s="43">
        <f>'[1]4. Кап. інвестиції'!D6</f>
        <v>438</v>
      </c>
      <c r="E61" s="43">
        <f>'[1]4. Кап. інвестиції'!E6</f>
        <v>21</v>
      </c>
      <c r="F61" s="43">
        <f>E61-D61</f>
        <v>-417</v>
      </c>
      <c r="G61" s="44">
        <v>0</v>
      </c>
    </row>
    <row r="62" spans="1:7">
      <c r="A62" s="59" t="s">
        <v>82</v>
      </c>
      <c r="B62" s="59"/>
      <c r="C62" s="59"/>
      <c r="D62" s="59"/>
      <c r="E62" s="59"/>
      <c r="F62" s="59"/>
      <c r="G62" s="59"/>
    </row>
    <row r="63" spans="1:7">
      <c r="A63" s="48" t="s">
        <v>83</v>
      </c>
      <c r="B63" s="14">
        <f>'[1] 5. Коефіцієнти'!B9</f>
        <v>5020</v>
      </c>
      <c r="C63" s="60" t="e">
        <f>'[1] 5. Коефіцієнти'!D9</f>
        <v>#DIV/0!</v>
      </c>
      <c r="D63" s="61">
        <f>D44/D70</f>
        <v>1.5486725663716814</v>
      </c>
      <c r="E63" s="61">
        <f>'[1] 5. Коефіцієнти'!E9</f>
        <v>0.53409520211560257</v>
      </c>
      <c r="F63" s="62" t="s">
        <v>84</v>
      </c>
      <c r="G63" s="63" t="s">
        <v>84</v>
      </c>
    </row>
    <row r="64" spans="1:7">
      <c r="A64" s="48" t="s">
        <v>85</v>
      </c>
      <c r="B64" s="14">
        <f>'[1] 5. Коефіцієнти'!B10</f>
        <v>5030</v>
      </c>
      <c r="C64" s="64" t="e">
        <f>'[1] 5. Коефіцієнти'!D10</f>
        <v>#DIV/0!</v>
      </c>
      <c r="D64" s="61">
        <f>D44/D76</f>
        <v>2.5735294117647061</v>
      </c>
      <c r="E64" s="61">
        <f>'[1] 5. Коефіцієнти'!E10</f>
        <v>2.5599818922589406</v>
      </c>
      <c r="F64" s="62" t="s">
        <v>84</v>
      </c>
      <c r="G64" s="63" t="s">
        <v>84</v>
      </c>
    </row>
    <row r="65" spans="1:7">
      <c r="A65" s="48" t="s">
        <v>86</v>
      </c>
      <c r="B65" s="14">
        <f>'[1] 5. Коефіцієнти'!B14</f>
        <v>5110</v>
      </c>
      <c r="C65" s="64" t="e">
        <f>'[1] 5. Коефіцієнти'!D14</f>
        <v>#DIV/0!</v>
      </c>
      <c r="D65" s="61">
        <f>D76/D73</f>
        <v>1.5111111111111111</v>
      </c>
      <c r="E65" s="61">
        <f>'[1] 5. Коефіцієнти'!E14</f>
        <v>0.26363527867287267</v>
      </c>
      <c r="F65" s="62" t="s">
        <v>84</v>
      </c>
      <c r="G65" s="63" t="s">
        <v>84</v>
      </c>
    </row>
    <row r="66" spans="1:7">
      <c r="A66" s="52" t="s">
        <v>87</v>
      </c>
      <c r="B66" s="53"/>
      <c r="C66" s="53"/>
      <c r="D66" s="53"/>
      <c r="E66" s="53"/>
      <c r="F66" s="53"/>
      <c r="G66" s="54"/>
    </row>
    <row r="67" spans="1:7">
      <c r="A67" s="48" t="s">
        <v>88</v>
      </c>
      <c r="B67" s="14">
        <v>6000</v>
      </c>
      <c r="C67" s="62"/>
      <c r="D67" s="62">
        <v>201</v>
      </c>
      <c r="E67" s="62">
        <v>264</v>
      </c>
      <c r="F67" s="43">
        <f>E67-D67</f>
        <v>63</v>
      </c>
      <c r="G67" s="44">
        <f>E67/D67*100</f>
        <v>131.34328358208955</v>
      </c>
    </row>
    <row r="68" spans="1:7">
      <c r="A68" s="48" t="s">
        <v>89</v>
      </c>
      <c r="B68" s="14">
        <v>6010</v>
      </c>
      <c r="C68" s="65"/>
      <c r="D68" s="62">
        <v>590</v>
      </c>
      <c r="E68" s="62">
        <v>10324</v>
      </c>
      <c r="F68" s="43">
        <f t="shared" ref="F68:G76" si="6">E68-D68</f>
        <v>9734</v>
      </c>
      <c r="G68" s="44">
        <f t="shared" ref="G68:G76" si="7">E68/D68*100</f>
        <v>1749.8305084745762</v>
      </c>
    </row>
    <row r="69" spans="1:7">
      <c r="A69" s="48" t="s">
        <v>90</v>
      </c>
      <c r="B69" s="14">
        <v>6020</v>
      </c>
      <c r="C69" s="62"/>
      <c r="D69" s="62">
        <f>'[1]3. Рух грошових коштів'!D84</f>
        <v>243</v>
      </c>
      <c r="E69" s="62">
        <f>'[1]3. Рух грошових коштів'!E84</f>
        <v>9014</v>
      </c>
      <c r="F69" s="43">
        <f t="shared" si="6"/>
        <v>8771</v>
      </c>
      <c r="G69" s="44">
        <f t="shared" si="7"/>
        <v>3709.4650205761318</v>
      </c>
    </row>
    <row r="70" spans="1:7" s="66" customFormat="1">
      <c r="A70" s="47" t="s">
        <v>91</v>
      </c>
      <c r="B70" s="14">
        <v>6030</v>
      </c>
      <c r="C70" s="43">
        <f>C67+C68</f>
        <v>0</v>
      </c>
      <c r="D70" s="43">
        <f>D67+D68</f>
        <v>791</v>
      </c>
      <c r="E70" s="43">
        <f>E67+E68</f>
        <v>10588</v>
      </c>
      <c r="F70" s="43">
        <f t="shared" si="6"/>
        <v>9797</v>
      </c>
      <c r="G70" s="44">
        <f t="shared" si="7"/>
        <v>1338.558786346397</v>
      </c>
    </row>
    <row r="71" spans="1:7">
      <c r="A71" s="48" t="s">
        <v>92</v>
      </c>
      <c r="B71" s="14">
        <v>6040</v>
      </c>
      <c r="C71" s="62"/>
      <c r="D71" s="62"/>
      <c r="E71" s="65"/>
      <c r="F71" s="43">
        <f t="shared" si="6"/>
        <v>0</v>
      </c>
      <c r="G71" s="56" t="e">
        <f t="shared" si="7"/>
        <v>#DIV/0!</v>
      </c>
    </row>
    <row r="72" spans="1:7">
      <c r="A72" s="48" t="s">
        <v>93</v>
      </c>
      <c r="B72" s="14">
        <v>6050</v>
      </c>
      <c r="C72" s="62"/>
      <c r="D72" s="62">
        <v>315</v>
      </c>
      <c r="E72" s="65">
        <v>8379</v>
      </c>
      <c r="F72" s="43">
        <f t="shared" si="6"/>
        <v>8064</v>
      </c>
      <c r="G72" s="44">
        <f t="shared" si="7"/>
        <v>2660</v>
      </c>
    </row>
    <row r="73" spans="1:7" s="66" customFormat="1">
      <c r="A73" s="47" t="s">
        <v>94</v>
      </c>
      <c r="B73" s="14">
        <v>6060</v>
      </c>
      <c r="C73" s="43">
        <f>C71+C72</f>
        <v>0</v>
      </c>
      <c r="D73" s="43">
        <f>D71+D72</f>
        <v>315</v>
      </c>
      <c r="E73" s="43">
        <f>E71+E72</f>
        <v>8379</v>
      </c>
      <c r="F73" s="43">
        <f t="shared" si="6"/>
        <v>8064</v>
      </c>
      <c r="G73" s="44">
        <f t="shared" si="7"/>
        <v>2660</v>
      </c>
    </row>
    <row r="74" spans="1:7">
      <c r="A74" s="48" t="s">
        <v>95</v>
      </c>
      <c r="B74" s="14">
        <v>6070</v>
      </c>
      <c r="C74" s="62"/>
      <c r="D74" s="62"/>
      <c r="E74" s="62"/>
      <c r="F74" s="43">
        <f t="shared" si="6"/>
        <v>0</v>
      </c>
      <c r="G74" s="43">
        <f t="shared" si="6"/>
        <v>0</v>
      </c>
    </row>
    <row r="75" spans="1:7">
      <c r="A75" s="48" t="s">
        <v>96</v>
      </c>
      <c r="B75" s="14">
        <v>6080</v>
      </c>
      <c r="C75" s="62"/>
      <c r="D75" s="62"/>
      <c r="E75" s="62"/>
      <c r="F75" s="43">
        <f t="shared" si="6"/>
        <v>0</v>
      </c>
      <c r="G75" s="43">
        <f t="shared" si="6"/>
        <v>0</v>
      </c>
    </row>
    <row r="76" spans="1:7" s="66" customFormat="1">
      <c r="A76" s="47" t="s">
        <v>97</v>
      </c>
      <c r="B76" s="14">
        <v>6090</v>
      </c>
      <c r="C76" s="62"/>
      <c r="D76" s="62">
        <f>D70-D73</f>
        <v>476</v>
      </c>
      <c r="E76" s="62">
        <f>E70-E73</f>
        <v>2209</v>
      </c>
      <c r="F76" s="43">
        <f t="shared" si="6"/>
        <v>1733</v>
      </c>
      <c r="G76" s="44">
        <f t="shared" si="7"/>
        <v>464.07563025210089</v>
      </c>
    </row>
    <row r="77" spans="1:7">
      <c r="A77" s="67"/>
    </row>
    <row r="78" spans="1:7">
      <c r="A78" s="68" t="s">
        <v>98</v>
      </c>
      <c r="B78" s="69"/>
      <c r="C78" s="1"/>
      <c r="D78" s="1"/>
      <c r="E78" s="1"/>
      <c r="F78" s="30" t="s">
        <v>99</v>
      </c>
      <c r="G78" s="30"/>
    </row>
    <row r="79" spans="1:7" s="71" customFormat="1">
      <c r="A79" s="70" t="s">
        <v>100</v>
      </c>
      <c r="C79" s="72" t="s">
        <v>101</v>
      </c>
      <c r="D79" s="72"/>
      <c r="E79" s="1"/>
      <c r="F79" s="73" t="s">
        <v>102</v>
      </c>
      <c r="G79" s="73"/>
    </row>
    <row r="81" spans="1:7" ht="42.75" customHeight="1">
      <c r="A81" s="6"/>
    </row>
    <row r="82" spans="1:7" ht="113.25" customHeight="1">
      <c r="A82" s="74"/>
      <c r="B82" s="74"/>
      <c r="C82" s="74"/>
      <c r="D82" s="74"/>
      <c r="E82" s="74"/>
      <c r="F82" s="74"/>
      <c r="G82" s="74"/>
    </row>
    <row r="83" spans="1:7">
      <c r="A83" s="6"/>
    </row>
    <row r="84" spans="1:7">
      <c r="A84" s="6"/>
    </row>
    <row r="85" spans="1:7">
      <c r="A85" s="6"/>
    </row>
    <row r="86" spans="1:7">
      <c r="A86" s="6"/>
    </row>
    <row r="87" spans="1:7">
      <c r="A87" s="6"/>
    </row>
    <row r="88" spans="1:7">
      <c r="A88" s="6"/>
    </row>
    <row r="89" spans="1:7">
      <c r="A89" s="6"/>
    </row>
    <row r="90" spans="1:7">
      <c r="A90" s="6"/>
    </row>
    <row r="91" spans="1:7">
      <c r="A91" s="6"/>
    </row>
    <row r="92" spans="1:7">
      <c r="A92" s="6"/>
    </row>
    <row r="93" spans="1:7">
      <c r="A93" s="6"/>
    </row>
    <row r="94" spans="1:7">
      <c r="A94" s="6"/>
    </row>
    <row r="95" spans="1:7">
      <c r="A95" s="6"/>
    </row>
    <row r="96" spans="1:7">
      <c r="A96" s="6"/>
    </row>
    <row r="97" spans="1:1">
      <c r="A97" s="6"/>
    </row>
    <row r="98" spans="1:1">
      <c r="A98" s="6"/>
    </row>
    <row r="99" spans="1:1">
      <c r="A99" s="6"/>
    </row>
    <row r="100" spans="1:1">
      <c r="A100" s="6"/>
    </row>
    <row r="101" spans="1:1">
      <c r="A101" s="6"/>
    </row>
    <row r="102" spans="1:1">
      <c r="A102" s="6"/>
    </row>
    <row r="103" spans="1:1">
      <c r="A103" s="6"/>
    </row>
    <row r="104" spans="1:1">
      <c r="A104" s="6"/>
    </row>
    <row r="105" spans="1:1">
      <c r="A105" s="6"/>
    </row>
    <row r="106" spans="1:1">
      <c r="A106" s="6"/>
    </row>
    <row r="107" spans="1:1">
      <c r="A107" s="6"/>
    </row>
    <row r="108" spans="1:1">
      <c r="A108" s="6"/>
    </row>
    <row r="109" spans="1:1">
      <c r="A109" s="6"/>
    </row>
    <row r="110" spans="1:1">
      <c r="A110" s="6"/>
    </row>
    <row r="111" spans="1:1">
      <c r="A111" s="6"/>
    </row>
    <row r="112" spans="1:1">
      <c r="A112" s="6"/>
    </row>
    <row r="113" spans="1:1">
      <c r="A113" s="6"/>
    </row>
    <row r="114" spans="1:1">
      <c r="A114" s="6"/>
    </row>
    <row r="115" spans="1:1">
      <c r="A115" s="6"/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  <row r="129" spans="1:1">
      <c r="A129" s="6"/>
    </row>
    <row r="130" spans="1:1">
      <c r="A130" s="6"/>
    </row>
    <row r="131" spans="1:1">
      <c r="A131" s="6"/>
    </row>
    <row r="132" spans="1:1">
      <c r="A132" s="6"/>
    </row>
    <row r="133" spans="1:1">
      <c r="A133" s="6"/>
    </row>
    <row r="134" spans="1:1">
      <c r="A134" s="6"/>
    </row>
    <row r="135" spans="1:1">
      <c r="A135" s="6"/>
    </row>
    <row r="136" spans="1:1">
      <c r="A136" s="6"/>
    </row>
    <row r="137" spans="1:1">
      <c r="A137" s="6"/>
    </row>
    <row r="138" spans="1:1">
      <c r="A138" s="6"/>
    </row>
    <row r="139" spans="1:1">
      <c r="A139" s="6"/>
    </row>
    <row r="140" spans="1:1">
      <c r="A140" s="6"/>
    </row>
    <row r="141" spans="1:1">
      <c r="A141" s="6"/>
    </row>
    <row r="142" spans="1:1">
      <c r="A142" s="6"/>
    </row>
    <row r="143" spans="1:1">
      <c r="A143" s="6"/>
    </row>
    <row r="144" spans="1:1">
      <c r="A144" s="6"/>
    </row>
    <row r="145" spans="1:1">
      <c r="A145" s="6"/>
    </row>
    <row r="146" spans="1:1">
      <c r="A146" s="6"/>
    </row>
    <row r="147" spans="1:1">
      <c r="A147" s="6"/>
    </row>
    <row r="148" spans="1:1">
      <c r="A148" s="6"/>
    </row>
    <row r="149" spans="1:1">
      <c r="A149" s="6"/>
    </row>
    <row r="150" spans="1:1">
      <c r="A150" s="6"/>
    </row>
    <row r="151" spans="1:1">
      <c r="A151" s="6"/>
    </row>
    <row r="152" spans="1:1">
      <c r="A152" s="6"/>
    </row>
    <row r="153" spans="1:1">
      <c r="A153" s="6"/>
    </row>
    <row r="154" spans="1:1">
      <c r="A154" s="6"/>
    </row>
    <row r="155" spans="1:1">
      <c r="A155" s="6"/>
    </row>
    <row r="156" spans="1:1">
      <c r="A156" s="6"/>
    </row>
    <row r="157" spans="1:1">
      <c r="A157" s="6"/>
    </row>
    <row r="158" spans="1:1">
      <c r="A158" s="6"/>
    </row>
    <row r="159" spans="1:1">
      <c r="A159" s="6"/>
    </row>
    <row r="160" spans="1:1">
      <c r="A160" s="6"/>
    </row>
    <row r="161" spans="1:1">
      <c r="A161" s="6"/>
    </row>
    <row r="162" spans="1:1">
      <c r="A162" s="6"/>
    </row>
    <row r="163" spans="1:1">
      <c r="A163" s="6"/>
    </row>
    <row r="164" spans="1:1">
      <c r="A164" s="6"/>
    </row>
    <row r="165" spans="1:1">
      <c r="A165" s="6"/>
    </row>
    <row r="166" spans="1:1">
      <c r="A166" s="6"/>
    </row>
    <row r="167" spans="1:1">
      <c r="A167" s="6"/>
    </row>
    <row r="168" spans="1:1">
      <c r="A168" s="6"/>
    </row>
    <row r="169" spans="1:1">
      <c r="A169" s="6"/>
    </row>
    <row r="170" spans="1:1">
      <c r="A170" s="6"/>
    </row>
    <row r="171" spans="1:1">
      <c r="A171" s="6"/>
    </row>
    <row r="172" spans="1:1">
      <c r="A172" s="6"/>
    </row>
    <row r="173" spans="1:1">
      <c r="A173" s="6"/>
    </row>
    <row r="174" spans="1:1">
      <c r="A174" s="6"/>
    </row>
    <row r="175" spans="1:1">
      <c r="A175" s="6"/>
    </row>
    <row r="176" spans="1:1">
      <c r="A176" s="6"/>
    </row>
    <row r="177" spans="1:1">
      <c r="A177" s="6"/>
    </row>
    <row r="178" spans="1:1">
      <c r="A178" s="6"/>
    </row>
    <row r="179" spans="1:1">
      <c r="A179" s="6"/>
    </row>
    <row r="180" spans="1:1">
      <c r="A180" s="6"/>
    </row>
    <row r="181" spans="1:1">
      <c r="A181" s="6"/>
    </row>
    <row r="182" spans="1:1">
      <c r="A182" s="6"/>
    </row>
    <row r="183" spans="1:1">
      <c r="A183" s="6"/>
    </row>
    <row r="184" spans="1:1">
      <c r="A184" s="6"/>
    </row>
    <row r="185" spans="1:1">
      <c r="A185" s="6"/>
    </row>
    <row r="186" spans="1:1">
      <c r="A186" s="6"/>
    </row>
    <row r="187" spans="1:1">
      <c r="A187" s="6"/>
    </row>
    <row r="188" spans="1:1">
      <c r="A188" s="6"/>
    </row>
    <row r="189" spans="1:1">
      <c r="A189" s="6"/>
    </row>
    <row r="190" spans="1:1">
      <c r="A190" s="6"/>
    </row>
    <row r="191" spans="1:1">
      <c r="A191" s="6"/>
    </row>
    <row r="192" spans="1:1">
      <c r="A192" s="6"/>
    </row>
    <row r="193" spans="1:1">
      <c r="A193" s="6"/>
    </row>
    <row r="194" spans="1:1">
      <c r="A194" s="6"/>
    </row>
    <row r="195" spans="1:1">
      <c r="A195" s="6"/>
    </row>
    <row r="196" spans="1:1">
      <c r="A196" s="6"/>
    </row>
    <row r="197" spans="1:1">
      <c r="A197" s="6"/>
    </row>
    <row r="198" spans="1:1">
      <c r="A198" s="6"/>
    </row>
    <row r="199" spans="1:1">
      <c r="A199" s="6"/>
    </row>
    <row r="200" spans="1:1">
      <c r="A200" s="6"/>
    </row>
    <row r="201" spans="1:1">
      <c r="A201" s="6"/>
    </row>
    <row r="202" spans="1:1">
      <c r="A202" s="6"/>
    </row>
    <row r="203" spans="1:1">
      <c r="A203" s="6"/>
    </row>
    <row r="204" spans="1:1">
      <c r="A204" s="6"/>
    </row>
    <row r="205" spans="1:1">
      <c r="A205" s="6"/>
    </row>
    <row r="206" spans="1:1">
      <c r="A206" s="6"/>
    </row>
    <row r="207" spans="1:1">
      <c r="A207" s="6"/>
    </row>
    <row r="208" spans="1:1">
      <c r="A208" s="6"/>
    </row>
    <row r="209" spans="1:1">
      <c r="A209" s="6"/>
    </row>
    <row r="210" spans="1:1">
      <c r="A210" s="6"/>
    </row>
    <row r="211" spans="1:1">
      <c r="A211" s="6"/>
    </row>
    <row r="212" spans="1:1">
      <c r="A212" s="6"/>
    </row>
    <row r="213" spans="1:1">
      <c r="A213" s="6"/>
    </row>
    <row r="214" spans="1:1">
      <c r="A214" s="6"/>
    </row>
    <row r="215" spans="1:1">
      <c r="A215" s="6"/>
    </row>
    <row r="216" spans="1:1">
      <c r="A216" s="6"/>
    </row>
    <row r="217" spans="1:1">
      <c r="A217" s="6"/>
    </row>
    <row r="218" spans="1:1">
      <c r="A218" s="6"/>
    </row>
    <row r="219" spans="1:1">
      <c r="A219" s="6"/>
    </row>
    <row r="220" spans="1:1">
      <c r="A220" s="6"/>
    </row>
    <row r="221" spans="1:1">
      <c r="A221" s="6"/>
    </row>
    <row r="222" spans="1:1">
      <c r="A222" s="6"/>
    </row>
    <row r="223" spans="1:1">
      <c r="A223" s="6"/>
    </row>
    <row r="224" spans="1:1">
      <c r="A224" s="6"/>
    </row>
    <row r="225" spans="1:1">
      <c r="A225" s="6"/>
    </row>
    <row r="226" spans="1:1">
      <c r="A226" s="6"/>
    </row>
    <row r="227" spans="1:1">
      <c r="A227" s="6"/>
    </row>
    <row r="228" spans="1:1">
      <c r="A228" s="6"/>
    </row>
    <row r="229" spans="1:1">
      <c r="A229" s="6"/>
    </row>
    <row r="230" spans="1:1">
      <c r="A230" s="6"/>
    </row>
    <row r="231" spans="1:1">
      <c r="A231" s="6"/>
    </row>
    <row r="232" spans="1:1">
      <c r="A232" s="6"/>
    </row>
    <row r="233" spans="1:1">
      <c r="A233" s="6"/>
    </row>
    <row r="234" spans="1:1">
      <c r="A234" s="6"/>
    </row>
    <row r="235" spans="1:1">
      <c r="A235" s="6"/>
    </row>
    <row r="236" spans="1:1">
      <c r="A236" s="6"/>
    </row>
    <row r="237" spans="1:1">
      <c r="A237" s="6"/>
    </row>
    <row r="238" spans="1:1">
      <c r="A238" s="6"/>
    </row>
    <row r="239" spans="1:1">
      <c r="A239" s="6"/>
    </row>
    <row r="240" spans="1:1">
      <c r="A240" s="6"/>
    </row>
    <row r="241" spans="1:1">
      <c r="A241" s="6"/>
    </row>
    <row r="242" spans="1:1">
      <c r="A242" s="6"/>
    </row>
    <row r="243" spans="1:1">
      <c r="A243" s="6"/>
    </row>
    <row r="244" spans="1:1">
      <c r="A244" s="6"/>
    </row>
    <row r="245" spans="1:1">
      <c r="A245" s="6"/>
    </row>
    <row r="246" spans="1:1">
      <c r="A246" s="6"/>
    </row>
    <row r="247" spans="1:1">
      <c r="A247" s="6"/>
    </row>
    <row r="248" spans="1:1">
      <c r="A248" s="6"/>
    </row>
  </sheetData>
  <mergeCells count="35">
    <mergeCell ref="F78:G78"/>
    <mergeCell ref="C79:D79"/>
    <mergeCell ref="F79:G79"/>
    <mergeCell ref="A82:G82"/>
    <mergeCell ref="A30:G30"/>
    <mergeCell ref="A46:G46"/>
    <mergeCell ref="A53:G53"/>
    <mergeCell ref="A60:G60"/>
    <mergeCell ref="A62:G62"/>
    <mergeCell ref="A66:G66"/>
    <mergeCell ref="A22:G22"/>
    <mergeCell ref="A23:G23"/>
    <mergeCell ref="A25:G25"/>
    <mergeCell ref="A27:A28"/>
    <mergeCell ref="B27:B28"/>
    <mergeCell ref="C27:C28"/>
    <mergeCell ref="D27:G27"/>
    <mergeCell ref="B15:D15"/>
    <mergeCell ref="B16:D16"/>
    <mergeCell ref="B17:D17"/>
    <mergeCell ref="B18:D18"/>
    <mergeCell ref="A20:G20"/>
    <mergeCell ref="A21:G21"/>
    <mergeCell ref="B11:D11"/>
    <mergeCell ref="B12:E12"/>
    <mergeCell ref="A13:D13"/>
    <mergeCell ref="E13:F13"/>
    <mergeCell ref="B14:D14"/>
    <mergeCell ref="E14:F14"/>
    <mergeCell ref="E2:G5"/>
    <mergeCell ref="B6:D6"/>
    <mergeCell ref="B7:E7"/>
    <mergeCell ref="B8:E8"/>
    <mergeCell ref="B9:E9"/>
    <mergeCell ref="B10:E10"/>
  </mergeCells>
  <printOptions horizontalCentered="1"/>
  <pageMargins left="0.78740157480314965" right="0.39370078740157483" top="0.39370078740157483" bottom="0.39370078740157483" header="0.31496062992125984" footer="0.19685039370078741"/>
  <pageSetup paperSize="9" scale="43" orientation="portrait" r:id="rId1"/>
  <headerFooter alignWithMargins="0"/>
  <rowBreaks count="1" manualBreakCount="1">
    <brk id="5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фінплан - зведені показники</vt:lpstr>
      <vt:lpstr>'фінплан - зведені показники'!Заголовки_для_печати</vt:lpstr>
      <vt:lpstr>'фінплан - зведені показники'!Область_печати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fn</cp:lastModifiedBy>
  <dcterms:created xsi:type="dcterms:W3CDTF">2021-12-14T14:06:52Z</dcterms:created>
  <dcterms:modified xsi:type="dcterms:W3CDTF">2021-12-14T14:07:18Z</dcterms:modified>
</cp:coreProperties>
</file>